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mcastano\Downloads\"/>
    </mc:Choice>
  </mc:AlternateContent>
  <xr:revisionPtr revIDLastSave="0" documentId="13_ncr:1_{3EE6C3B2-4057-463C-910C-07B350B9F379}" xr6:coauthVersionLast="44" xr6:coauthVersionMax="44" xr10:uidLastSave="{00000000-0000-0000-0000-000000000000}"/>
  <bookViews>
    <workbookView xWindow="-120" yWindow="-120" windowWidth="29040" windowHeight="15840" tabRatio="913" xr2:uid="{00000000-000D-0000-FFFF-FFFF00000000}"/>
  </bookViews>
  <sheets>
    <sheet name="Balance + PyG" sheetId="27" r:id="rId1"/>
    <sheet name="LR_Ruta_1" sheetId="7" r:id="rId2"/>
    <sheet name="LR_Ruta_2" sheetId="32" r:id="rId3"/>
    <sheet name="LR_Ruta_3" sheetId="39" r:id="rId4"/>
    <sheet name="LR_Ruta_4" sheetId="40" r:id="rId5"/>
    <sheet name="LR_Ruta_5" sheetId="41" r:id="rId6"/>
    <sheet name="CTAS_TOTAL" sheetId="30" r:id="rId7"/>
    <sheet name="Periodo Trans" sheetId="42" r:id="rId8"/>
  </sheets>
  <definedNames>
    <definedName name="_xlnm.Print_Area" localSheetId="0">'Balance + PyG'!$A$1:$AL$155</definedName>
    <definedName name="_xlnm.Print_Area" localSheetId="6">CTAS_TOTAL!$A$1:$AL$154</definedName>
    <definedName name="_xlnm.Print_Area" localSheetId="1">LR_Ruta_1!$A$1:$AL$93</definedName>
    <definedName name="_xlnm.Print_Area" localSheetId="2">LR_Ruta_2!$A$1:$AL$93</definedName>
    <definedName name="_xlnm.Print_Area" localSheetId="3">LR_Ruta_3!$A$1:$AL$93</definedName>
    <definedName name="_xlnm.Print_Area" localSheetId="4">LR_Ruta_4!$A$1:$AL$93</definedName>
    <definedName name="_xlnm.Print_Area" localSheetId="5">LR_Ruta_5!$A$1:$AL$93</definedName>
    <definedName name="_xlnm.Print_Area" localSheetId="7">'Periodo Trans'!$A$1:$O$155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9" i="30" l="1"/>
  <c r="AJ149" i="30"/>
  <c r="AI149" i="30"/>
  <c r="AH149" i="30"/>
  <c r="AG149" i="30"/>
  <c r="AF149" i="30"/>
  <c r="AE149" i="30"/>
  <c r="AD149" i="30"/>
  <c r="AC149" i="30"/>
  <c r="AB149" i="30"/>
  <c r="AA149" i="30"/>
  <c r="Z149" i="30"/>
  <c r="AK147" i="30"/>
  <c r="AJ147" i="30"/>
  <c r="AI147" i="30"/>
  <c r="AH147" i="30"/>
  <c r="AG147" i="30"/>
  <c r="AF147" i="30"/>
  <c r="AE147" i="30"/>
  <c r="AD147" i="30"/>
  <c r="AC147" i="30"/>
  <c r="AB147" i="30"/>
  <c r="AA147" i="30"/>
  <c r="Z147" i="30"/>
  <c r="AK146" i="30"/>
  <c r="AJ146" i="30"/>
  <c r="AI146" i="30"/>
  <c r="AH146" i="30"/>
  <c r="AG146" i="30"/>
  <c r="AF146" i="30"/>
  <c r="AE146" i="30"/>
  <c r="AD146" i="30"/>
  <c r="AC146" i="30"/>
  <c r="AB146" i="30"/>
  <c r="AA146" i="30"/>
  <c r="Z146" i="30"/>
  <c r="AK145" i="30"/>
  <c r="AJ145" i="30"/>
  <c r="AI145" i="30"/>
  <c r="AH145" i="30"/>
  <c r="AG145" i="30"/>
  <c r="AF145" i="30"/>
  <c r="AE145" i="30"/>
  <c r="AD145" i="30"/>
  <c r="AC145" i="30"/>
  <c r="AB145" i="30"/>
  <c r="AA145" i="30"/>
  <c r="Z145" i="30"/>
  <c r="AK144" i="30"/>
  <c r="AJ144" i="30"/>
  <c r="AI144" i="30"/>
  <c r="AH144" i="30"/>
  <c r="AG144" i="30"/>
  <c r="AF144" i="30"/>
  <c r="AE144" i="30"/>
  <c r="AD144" i="30"/>
  <c r="AC144" i="30"/>
  <c r="AB144" i="30"/>
  <c r="AA144" i="30"/>
  <c r="Z144" i="30"/>
  <c r="AK143" i="30"/>
  <c r="AJ143" i="30"/>
  <c r="AI143" i="30"/>
  <c r="AH143" i="30"/>
  <c r="AG143" i="30"/>
  <c r="AF143" i="30"/>
  <c r="AE143" i="30"/>
  <c r="AD143" i="30"/>
  <c r="AC143" i="30"/>
  <c r="AB143" i="30"/>
  <c r="AA143" i="30"/>
  <c r="Z143" i="30"/>
  <c r="AK142" i="30"/>
  <c r="AJ142" i="30"/>
  <c r="AI142" i="30"/>
  <c r="AH142" i="30"/>
  <c r="AG142" i="30"/>
  <c r="AF142" i="30"/>
  <c r="AE142" i="30"/>
  <c r="AD142" i="30"/>
  <c r="AC142" i="30"/>
  <c r="AB142" i="30"/>
  <c r="AA142" i="30"/>
  <c r="Z142" i="30"/>
  <c r="AK137" i="30"/>
  <c r="AJ137" i="30"/>
  <c r="AI137" i="30"/>
  <c r="AH137" i="30"/>
  <c r="AG137" i="30"/>
  <c r="AF137" i="30"/>
  <c r="AE137" i="30"/>
  <c r="AD137" i="30"/>
  <c r="AC137" i="30"/>
  <c r="AB137" i="30"/>
  <c r="AA137" i="30"/>
  <c r="Z137" i="30"/>
  <c r="AK135" i="30"/>
  <c r="AJ135" i="30"/>
  <c r="AI135" i="30"/>
  <c r="AH135" i="30"/>
  <c r="AG135" i="30"/>
  <c r="AF135" i="30"/>
  <c r="AE135" i="30"/>
  <c r="AD135" i="30"/>
  <c r="AC135" i="30"/>
  <c r="AB135" i="30"/>
  <c r="AA135" i="30"/>
  <c r="Z135" i="30"/>
  <c r="AK134" i="30"/>
  <c r="AJ134" i="30"/>
  <c r="AI134" i="30"/>
  <c r="AH134" i="30"/>
  <c r="AG134" i="30"/>
  <c r="AF134" i="30"/>
  <c r="AE134" i="30"/>
  <c r="AD134" i="30"/>
  <c r="AC134" i="30"/>
  <c r="AB134" i="30"/>
  <c r="AA134" i="30"/>
  <c r="Z134" i="30"/>
  <c r="AK133" i="30"/>
  <c r="AJ133" i="30"/>
  <c r="AI133" i="30"/>
  <c r="AH133" i="30"/>
  <c r="AG133" i="30"/>
  <c r="AF133" i="30"/>
  <c r="AE133" i="30"/>
  <c r="AD133" i="30"/>
  <c r="AC133" i="30"/>
  <c r="AB133" i="30"/>
  <c r="AA133" i="30"/>
  <c r="Z133" i="30"/>
  <c r="AK132" i="30"/>
  <c r="AJ132" i="30"/>
  <c r="AI132" i="30"/>
  <c r="AH132" i="30"/>
  <c r="AG132" i="30"/>
  <c r="AF132" i="30"/>
  <c r="AE132" i="30"/>
  <c r="AD132" i="30"/>
  <c r="AC132" i="30"/>
  <c r="AB132" i="30"/>
  <c r="AA132" i="30"/>
  <c r="Z132" i="30"/>
  <c r="AK131" i="30"/>
  <c r="AJ131" i="30"/>
  <c r="AI131" i="30"/>
  <c r="AH131" i="30"/>
  <c r="AG131" i="30"/>
  <c r="AF131" i="30"/>
  <c r="AE131" i="30"/>
  <c r="AD131" i="30"/>
  <c r="AC131" i="30"/>
  <c r="AB131" i="30"/>
  <c r="AA131" i="30"/>
  <c r="Z131" i="30"/>
  <c r="AK130" i="30"/>
  <c r="AJ130" i="30"/>
  <c r="AI130" i="30"/>
  <c r="AH130" i="30"/>
  <c r="AG130" i="30"/>
  <c r="AF130" i="30"/>
  <c r="AE130" i="30"/>
  <c r="AD130" i="30"/>
  <c r="AC130" i="30"/>
  <c r="AB130" i="30"/>
  <c r="AA130" i="30"/>
  <c r="Z130" i="30"/>
  <c r="AK129" i="30"/>
  <c r="AJ129" i="30"/>
  <c r="AI129" i="30"/>
  <c r="AH129" i="30"/>
  <c r="AG129" i="30"/>
  <c r="AF129" i="30"/>
  <c r="AE129" i="30"/>
  <c r="AD129" i="30"/>
  <c r="AC129" i="30"/>
  <c r="AB129" i="30"/>
  <c r="AA129" i="30"/>
  <c r="Z129" i="30"/>
  <c r="AK127" i="30"/>
  <c r="AJ127" i="30"/>
  <c r="AI127" i="30"/>
  <c r="AH127" i="30"/>
  <c r="AG127" i="30"/>
  <c r="AF127" i="30"/>
  <c r="AE127" i="30"/>
  <c r="AD127" i="30"/>
  <c r="AC127" i="30"/>
  <c r="AB127" i="30"/>
  <c r="AA127" i="30"/>
  <c r="Z127" i="30"/>
  <c r="AK126" i="30"/>
  <c r="AJ126" i="30"/>
  <c r="AI126" i="30"/>
  <c r="AH126" i="30"/>
  <c r="AG126" i="30"/>
  <c r="AF126" i="30"/>
  <c r="AE126" i="30"/>
  <c r="AD126" i="30"/>
  <c r="AC126" i="30"/>
  <c r="AB126" i="30"/>
  <c r="AA126" i="30"/>
  <c r="Z126" i="30"/>
  <c r="AK125" i="30"/>
  <c r="AJ125" i="30"/>
  <c r="AI125" i="30"/>
  <c r="AH125" i="30"/>
  <c r="AG125" i="30"/>
  <c r="AF125" i="30"/>
  <c r="AE125" i="30"/>
  <c r="AD125" i="30"/>
  <c r="AC125" i="30"/>
  <c r="AB125" i="30"/>
  <c r="AA125" i="30"/>
  <c r="Z125" i="30"/>
  <c r="AK124" i="30"/>
  <c r="AJ124" i="30"/>
  <c r="AI124" i="30"/>
  <c r="AH124" i="30"/>
  <c r="AG124" i="30"/>
  <c r="AF124" i="30"/>
  <c r="AE124" i="30"/>
  <c r="AD124" i="30"/>
  <c r="AC124" i="30"/>
  <c r="AB124" i="30"/>
  <c r="AA124" i="30"/>
  <c r="Z124" i="30"/>
  <c r="AK123" i="30"/>
  <c r="AJ123" i="30"/>
  <c r="AI123" i="30"/>
  <c r="AH123" i="30"/>
  <c r="AG123" i="30"/>
  <c r="AF123" i="30"/>
  <c r="AE123" i="30"/>
  <c r="AD123" i="30"/>
  <c r="AC123" i="30"/>
  <c r="AB123" i="30"/>
  <c r="AA123" i="30"/>
  <c r="Z123" i="30"/>
  <c r="AK122" i="30"/>
  <c r="AJ122" i="30"/>
  <c r="AI122" i="30"/>
  <c r="AH122" i="30"/>
  <c r="AG122" i="30"/>
  <c r="AF122" i="30"/>
  <c r="AE122" i="30"/>
  <c r="AD122" i="30"/>
  <c r="AC122" i="30"/>
  <c r="AB122" i="30"/>
  <c r="AA122" i="30"/>
  <c r="Z122" i="30"/>
  <c r="AK121" i="30"/>
  <c r="AJ121" i="30"/>
  <c r="AI121" i="30"/>
  <c r="AH121" i="30"/>
  <c r="AG121" i="30"/>
  <c r="AF121" i="30"/>
  <c r="AE121" i="30"/>
  <c r="AD121" i="30"/>
  <c r="AC121" i="30"/>
  <c r="AB121" i="30"/>
  <c r="AA121" i="30"/>
  <c r="Z121" i="30"/>
  <c r="AK120" i="30"/>
  <c r="AJ120" i="30"/>
  <c r="AI120" i="30"/>
  <c r="AH120" i="30"/>
  <c r="AG120" i="30"/>
  <c r="AF120" i="30"/>
  <c r="AE120" i="30"/>
  <c r="AD120" i="30"/>
  <c r="AC120" i="30"/>
  <c r="AB120" i="30"/>
  <c r="AA120" i="30"/>
  <c r="Z120" i="30"/>
  <c r="AK119" i="30"/>
  <c r="AJ119" i="30"/>
  <c r="AI119" i="30"/>
  <c r="AH119" i="30"/>
  <c r="AG119" i="30"/>
  <c r="AF119" i="30"/>
  <c r="AE119" i="30"/>
  <c r="AD119" i="30"/>
  <c r="AC119" i="30"/>
  <c r="AB119" i="30"/>
  <c r="AA119" i="30"/>
  <c r="Z119" i="30"/>
  <c r="AK118" i="30"/>
  <c r="AJ118" i="30"/>
  <c r="AI118" i="30"/>
  <c r="AH118" i="30"/>
  <c r="AG118" i="30"/>
  <c r="AF118" i="30"/>
  <c r="AE118" i="30"/>
  <c r="AD118" i="30"/>
  <c r="AC118" i="30"/>
  <c r="AB118" i="30"/>
  <c r="AA118" i="30"/>
  <c r="Z118" i="30"/>
  <c r="AK117" i="30"/>
  <c r="AJ117" i="30"/>
  <c r="AI117" i="30"/>
  <c r="AH117" i="30"/>
  <c r="AG117" i="30"/>
  <c r="AF117" i="30"/>
  <c r="AE117" i="30"/>
  <c r="AD117" i="30"/>
  <c r="AC117" i="30"/>
  <c r="AB117" i="30"/>
  <c r="AA117" i="30"/>
  <c r="Z117" i="30"/>
  <c r="AK115" i="30"/>
  <c r="AJ115" i="30"/>
  <c r="AI115" i="30"/>
  <c r="AH115" i="30"/>
  <c r="AG115" i="30"/>
  <c r="AF115" i="30"/>
  <c r="AE115" i="30"/>
  <c r="AD115" i="30"/>
  <c r="AC115" i="30"/>
  <c r="AB115" i="30"/>
  <c r="AA115" i="30"/>
  <c r="Z115" i="30"/>
  <c r="AK114" i="30"/>
  <c r="AJ114" i="30"/>
  <c r="AI114" i="30"/>
  <c r="AH114" i="30"/>
  <c r="AG114" i="30"/>
  <c r="AF114" i="30"/>
  <c r="AE114" i="30"/>
  <c r="AD114" i="30"/>
  <c r="AC114" i="30"/>
  <c r="AB114" i="30"/>
  <c r="AA114" i="30"/>
  <c r="Z114" i="30"/>
  <c r="AK113" i="30"/>
  <c r="AJ113" i="30"/>
  <c r="AI113" i="30"/>
  <c r="AH113" i="30"/>
  <c r="AG113" i="30"/>
  <c r="AF113" i="30"/>
  <c r="AE113" i="30"/>
  <c r="AD113" i="30"/>
  <c r="AC113" i="30"/>
  <c r="AB113" i="30"/>
  <c r="AA113" i="30"/>
  <c r="Z113" i="30"/>
  <c r="AK112" i="30"/>
  <c r="AJ112" i="30"/>
  <c r="AI112" i="30"/>
  <c r="AH112" i="30"/>
  <c r="AG112" i="30"/>
  <c r="AF112" i="30"/>
  <c r="AE112" i="30"/>
  <c r="AD112" i="30"/>
  <c r="AC112" i="30"/>
  <c r="AB112" i="30"/>
  <c r="AA112" i="30"/>
  <c r="Z112" i="30"/>
  <c r="AK111" i="30"/>
  <c r="AJ111" i="30"/>
  <c r="AI111" i="30"/>
  <c r="AH111" i="30"/>
  <c r="AG111" i="30"/>
  <c r="AF111" i="30"/>
  <c r="AE111" i="30"/>
  <c r="AD111" i="30"/>
  <c r="AC111" i="30"/>
  <c r="AB111" i="30"/>
  <c r="AA111" i="30"/>
  <c r="Z111" i="30"/>
  <c r="AK110" i="30"/>
  <c r="AJ110" i="30"/>
  <c r="AI110" i="30"/>
  <c r="AH110" i="30"/>
  <c r="AG110" i="30"/>
  <c r="AF110" i="30"/>
  <c r="AE110" i="30"/>
  <c r="AD110" i="30"/>
  <c r="AC110" i="30"/>
  <c r="AB110" i="30"/>
  <c r="AA110" i="30"/>
  <c r="Z110" i="30"/>
  <c r="AK109" i="30"/>
  <c r="AJ109" i="30"/>
  <c r="AI109" i="30"/>
  <c r="AH109" i="30"/>
  <c r="AG109" i="30"/>
  <c r="AF109" i="30"/>
  <c r="AE109" i="30"/>
  <c r="AD109" i="30"/>
  <c r="AC109" i="30"/>
  <c r="AB109" i="30"/>
  <c r="AA109" i="30"/>
  <c r="Z109" i="30"/>
  <c r="AK108" i="30"/>
  <c r="AJ108" i="30"/>
  <c r="AI108" i="30"/>
  <c r="AH108" i="30"/>
  <c r="AG108" i="30"/>
  <c r="AF108" i="30"/>
  <c r="AE108" i="30"/>
  <c r="AD108" i="30"/>
  <c r="AC108" i="30"/>
  <c r="AB108" i="30"/>
  <c r="AA108" i="30"/>
  <c r="Z108" i="30"/>
  <c r="AK107" i="30"/>
  <c r="AJ107" i="30"/>
  <c r="AI107" i="30"/>
  <c r="AH107" i="30"/>
  <c r="AG107" i="30"/>
  <c r="AF107" i="30"/>
  <c r="AE107" i="30"/>
  <c r="AD107" i="30"/>
  <c r="AC107" i="30"/>
  <c r="AB107" i="30"/>
  <c r="AA107" i="30"/>
  <c r="Z107" i="30"/>
  <c r="AK106" i="30"/>
  <c r="AJ106" i="30"/>
  <c r="AI106" i="30"/>
  <c r="AH106" i="30"/>
  <c r="AG106" i="30"/>
  <c r="AF106" i="30"/>
  <c r="AE106" i="30"/>
  <c r="AD106" i="30"/>
  <c r="AC106" i="30"/>
  <c r="AB106" i="30"/>
  <c r="AA106" i="30"/>
  <c r="Z106" i="30"/>
  <c r="AK105" i="30"/>
  <c r="AJ105" i="30"/>
  <c r="AI105" i="30"/>
  <c r="AH105" i="30"/>
  <c r="AG105" i="30"/>
  <c r="AF105" i="30"/>
  <c r="AE105" i="30"/>
  <c r="AD105" i="30"/>
  <c r="AC105" i="30"/>
  <c r="AB105" i="30"/>
  <c r="AA105" i="30"/>
  <c r="Z105" i="30"/>
  <c r="AK104" i="30"/>
  <c r="AJ104" i="30"/>
  <c r="AI104" i="30"/>
  <c r="AH104" i="30"/>
  <c r="AG104" i="30"/>
  <c r="AF104" i="30"/>
  <c r="AE104" i="30"/>
  <c r="AD104" i="30"/>
  <c r="AC104" i="30"/>
  <c r="AB104" i="30"/>
  <c r="AA104" i="30"/>
  <c r="Z104" i="30"/>
  <c r="AK103" i="30"/>
  <c r="AJ103" i="30"/>
  <c r="AI103" i="30"/>
  <c r="AH103" i="30"/>
  <c r="AG103" i="30"/>
  <c r="AF103" i="30"/>
  <c r="AE103" i="30"/>
  <c r="AD103" i="30"/>
  <c r="AC103" i="30"/>
  <c r="AB103" i="30"/>
  <c r="AA103" i="30"/>
  <c r="Z103" i="30"/>
  <c r="AK102" i="30"/>
  <c r="AJ102" i="30"/>
  <c r="AI102" i="30"/>
  <c r="AH102" i="30"/>
  <c r="AG102" i="30"/>
  <c r="AF102" i="30"/>
  <c r="AE102" i="30"/>
  <c r="AD102" i="30"/>
  <c r="AC102" i="30"/>
  <c r="AB102" i="30"/>
  <c r="AA102" i="30"/>
  <c r="Z102" i="30"/>
  <c r="AK101" i="30"/>
  <c r="AJ101" i="30"/>
  <c r="AI101" i="30"/>
  <c r="AH101" i="30"/>
  <c r="AG101" i="30"/>
  <c r="AF101" i="30"/>
  <c r="AE101" i="30"/>
  <c r="AD101" i="30"/>
  <c r="AC101" i="30"/>
  <c r="AB101" i="30"/>
  <c r="AA101" i="30"/>
  <c r="Z101" i="30"/>
  <c r="AK100" i="30"/>
  <c r="AJ100" i="30"/>
  <c r="AI100" i="30"/>
  <c r="AH100" i="30"/>
  <c r="AG100" i="30"/>
  <c r="AF100" i="30"/>
  <c r="AE100" i="30"/>
  <c r="AD100" i="30"/>
  <c r="AC100" i="30"/>
  <c r="AB100" i="30"/>
  <c r="AA100" i="30"/>
  <c r="Z100" i="30"/>
  <c r="AK99" i="30"/>
  <c r="AJ99" i="30"/>
  <c r="AI99" i="30"/>
  <c r="AH99" i="30"/>
  <c r="AG99" i="30"/>
  <c r="AF99" i="30"/>
  <c r="AE99" i="30"/>
  <c r="AD99" i="30"/>
  <c r="AC99" i="30"/>
  <c r="AB99" i="30"/>
  <c r="AA99" i="30"/>
  <c r="Z99" i="30"/>
  <c r="AK98" i="30"/>
  <c r="AJ98" i="30"/>
  <c r="AI98" i="30"/>
  <c r="AH98" i="30"/>
  <c r="AG98" i="30"/>
  <c r="AF98" i="30"/>
  <c r="AE98" i="30"/>
  <c r="AD98" i="30"/>
  <c r="AC98" i="30"/>
  <c r="AB98" i="30"/>
  <c r="AA98" i="30"/>
  <c r="Z98" i="30"/>
  <c r="AK97" i="30"/>
  <c r="AJ97" i="30"/>
  <c r="AI97" i="30"/>
  <c r="AH97" i="30"/>
  <c r="AG97" i="30"/>
  <c r="AF97" i="30"/>
  <c r="AE97" i="30"/>
  <c r="AD97" i="30"/>
  <c r="AC97" i="30"/>
  <c r="AB97" i="30"/>
  <c r="AA97" i="30"/>
  <c r="Z97" i="30"/>
  <c r="AK93" i="30"/>
  <c r="AJ93" i="30"/>
  <c r="AI93" i="30"/>
  <c r="AH93" i="30"/>
  <c r="AG93" i="30"/>
  <c r="AF93" i="30"/>
  <c r="AE93" i="30"/>
  <c r="AD93" i="30"/>
  <c r="AC93" i="30"/>
  <c r="AB93" i="30"/>
  <c r="AA93" i="30"/>
  <c r="Z93" i="30"/>
  <c r="AK92" i="30"/>
  <c r="AJ92" i="30"/>
  <c r="AI92" i="30"/>
  <c r="AH92" i="30"/>
  <c r="AG92" i="30"/>
  <c r="AF92" i="30"/>
  <c r="AE92" i="30"/>
  <c r="AD92" i="30"/>
  <c r="AC92" i="30"/>
  <c r="AB92" i="30"/>
  <c r="AA92" i="30"/>
  <c r="Z92" i="30"/>
  <c r="AK91" i="30"/>
  <c r="AJ91" i="30"/>
  <c r="AI91" i="30"/>
  <c r="AH91" i="30"/>
  <c r="AG91" i="30"/>
  <c r="AF91" i="30"/>
  <c r="AE91" i="30"/>
  <c r="AD91" i="30"/>
  <c r="AC91" i="30"/>
  <c r="AB91" i="30"/>
  <c r="AA91" i="30"/>
  <c r="Z91" i="30"/>
  <c r="AK90" i="30"/>
  <c r="AJ90" i="30"/>
  <c r="AI90" i="30"/>
  <c r="AH90" i="30"/>
  <c r="AG90" i="30"/>
  <c r="AF90" i="30"/>
  <c r="AE90" i="30"/>
  <c r="AD90" i="30"/>
  <c r="AC90" i="30"/>
  <c r="AB90" i="30"/>
  <c r="AA90" i="30"/>
  <c r="Z90" i="30"/>
  <c r="AK89" i="30"/>
  <c r="AJ89" i="30"/>
  <c r="AI89" i="30"/>
  <c r="AH89" i="30"/>
  <c r="AG89" i="30"/>
  <c r="AF89" i="30"/>
  <c r="AE89" i="30"/>
  <c r="AD89" i="30"/>
  <c r="AC89" i="30"/>
  <c r="AB89" i="30"/>
  <c r="AA89" i="30"/>
  <c r="Z89" i="30"/>
  <c r="AK88" i="30"/>
  <c r="AJ88" i="30"/>
  <c r="AI88" i="30"/>
  <c r="AH88" i="30"/>
  <c r="AG88" i="30"/>
  <c r="AF88" i="30"/>
  <c r="AE88" i="30"/>
  <c r="AD88" i="30"/>
  <c r="AC88" i="30"/>
  <c r="AB88" i="30"/>
  <c r="AA88" i="30"/>
  <c r="Z88" i="30"/>
  <c r="AK87" i="30"/>
  <c r="AJ87" i="30"/>
  <c r="AI87" i="30"/>
  <c r="AH87" i="30"/>
  <c r="AG87" i="30"/>
  <c r="AF87" i="30"/>
  <c r="AE87" i="30"/>
  <c r="AD87" i="30"/>
  <c r="AC87" i="30"/>
  <c r="AB87" i="30"/>
  <c r="AA87" i="30"/>
  <c r="Z87" i="30"/>
  <c r="AK86" i="30"/>
  <c r="AJ86" i="30"/>
  <c r="AI86" i="30"/>
  <c r="AH86" i="30"/>
  <c r="AG86" i="30"/>
  <c r="AF86" i="30"/>
  <c r="AE86" i="30"/>
  <c r="AD86" i="30"/>
  <c r="AC86" i="30"/>
  <c r="AB86" i="30"/>
  <c r="AA86" i="30"/>
  <c r="Z86" i="30"/>
  <c r="AK85" i="30"/>
  <c r="AJ85" i="30"/>
  <c r="AI85" i="30"/>
  <c r="AH85" i="30"/>
  <c r="AG85" i="30"/>
  <c r="AF85" i="30"/>
  <c r="AE85" i="30"/>
  <c r="AD85" i="30"/>
  <c r="AC85" i="30"/>
  <c r="AB85" i="30"/>
  <c r="AA85" i="30"/>
  <c r="Z85" i="30"/>
  <c r="AK84" i="30"/>
  <c r="AJ84" i="30"/>
  <c r="AI84" i="30"/>
  <c r="AH84" i="30"/>
  <c r="AG84" i="30"/>
  <c r="AF84" i="30"/>
  <c r="AE84" i="30"/>
  <c r="AD84" i="30"/>
  <c r="AC84" i="30"/>
  <c r="AB84" i="30"/>
  <c r="AA84" i="30"/>
  <c r="Z84" i="30"/>
  <c r="AK83" i="30"/>
  <c r="AJ83" i="30"/>
  <c r="AI83" i="30"/>
  <c r="AH83" i="30"/>
  <c r="AG83" i="30"/>
  <c r="AF83" i="30"/>
  <c r="AE83" i="30"/>
  <c r="AD83" i="30"/>
  <c r="AC83" i="30"/>
  <c r="AB83" i="30"/>
  <c r="AA83" i="30"/>
  <c r="Z83" i="30"/>
  <c r="AK82" i="30"/>
  <c r="AJ82" i="30"/>
  <c r="AI82" i="30"/>
  <c r="AH82" i="30"/>
  <c r="AG82" i="30"/>
  <c r="AF82" i="30"/>
  <c r="AE82" i="30"/>
  <c r="AD82" i="30"/>
  <c r="AC82" i="30"/>
  <c r="AB82" i="30"/>
  <c r="AA82" i="30"/>
  <c r="Z82" i="30"/>
  <c r="AK81" i="30"/>
  <c r="AJ81" i="30"/>
  <c r="AI81" i="30"/>
  <c r="AH81" i="30"/>
  <c r="AG81" i="30"/>
  <c r="AF81" i="30"/>
  <c r="AE81" i="30"/>
  <c r="AD81" i="30"/>
  <c r="AC81" i="30"/>
  <c r="AB81" i="30"/>
  <c r="AA81" i="30"/>
  <c r="Z81" i="30"/>
  <c r="AK80" i="30"/>
  <c r="AJ80" i="30"/>
  <c r="AI80" i="30"/>
  <c r="AH80" i="30"/>
  <c r="AG80" i="30"/>
  <c r="AF80" i="30"/>
  <c r="AE80" i="30"/>
  <c r="AD80" i="30"/>
  <c r="AC80" i="30"/>
  <c r="AB80" i="30"/>
  <c r="AA80" i="30"/>
  <c r="Z80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AK74" i="30"/>
  <c r="AJ74" i="30"/>
  <c r="AI74" i="30"/>
  <c r="AH74" i="30"/>
  <c r="AG74" i="30"/>
  <c r="AF74" i="30"/>
  <c r="AE74" i="30"/>
  <c r="AD74" i="30"/>
  <c r="AC74" i="30"/>
  <c r="AB74" i="30"/>
  <c r="AA74" i="30"/>
  <c r="Z74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AK70" i="30"/>
  <c r="AJ70" i="30"/>
  <c r="AI70" i="30"/>
  <c r="AH70" i="30"/>
  <c r="AG70" i="30"/>
  <c r="AF70" i="30"/>
  <c r="AE70" i="30"/>
  <c r="AD70" i="30"/>
  <c r="AC70" i="30"/>
  <c r="AB70" i="30"/>
  <c r="AA70" i="30"/>
  <c r="Z70" i="30"/>
  <c r="AK69" i="30"/>
  <c r="AJ69" i="30"/>
  <c r="AI69" i="30"/>
  <c r="AH69" i="30"/>
  <c r="AG69" i="30"/>
  <c r="AF69" i="30"/>
  <c r="AE69" i="30"/>
  <c r="AD69" i="30"/>
  <c r="AC69" i="30"/>
  <c r="AB69" i="30"/>
  <c r="AA69" i="30"/>
  <c r="Z69" i="30"/>
  <c r="AK68" i="30"/>
  <c r="AJ68" i="30"/>
  <c r="AI68" i="30"/>
  <c r="AH68" i="30"/>
  <c r="AG68" i="30"/>
  <c r="AF68" i="30"/>
  <c r="AE68" i="30"/>
  <c r="AD68" i="30"/>
  <c r="AC68" i="30"/>
  <c r="AB68" i="30"/>
  <c r="AA68" i="30"/>
  <c r="Z68" i="30"/>
  <c r="AK67" i="30"/>
  <c r="AK95" i="30" s="1"/>
  <c r="AJ67" i="30"/>
  <c r="AJ95" i="30" s="1"/>
  <c r="AI67" i="30"/>
  <c r="AI95" i="30" s="1"/>
  <c r="AH67" i="30"/>
  <c r="AH95" i="30" s="1"/>
  <c r="AG67" i="30"/>
  <c r="AG95" i="30" s="1"/>
  <c r="AF67" i="30"/>
  <c r="AF95" i="30" s="1"/>
  <c r="AE67" i="30"/>
  <c r="AE95" i="30" s="1"/>
  <c r="AD67" i="30"/>
  <c r="AD95" i="30" s="1"/>
  <c r="AC67" i="30"/>
  <c r="AC95" i="30" s="1"/>
  <c r="AB67" i="30"/>
  <c r="AB95" i="30" s="1"/>
  <c r="AA67" i="30"/>
  <c r="AA95" i="30" s="1"/>
  <c r="Z67" i="30"/>
  <c r="Z95" i="30" s="1"/>
  <c r="AK61" i="30"/>
  <c r="AJ61" i="30"/>
  <c r="AI61" i="30"/>
  <c r="AH61" i="30"/>
  <c r="AG61" i="30"/>
  <c r="AF61" i="30"/>
  <c r="AE61" i="30"/>
  <c r="AD61" i="30"/>
  <c r="AC61" i="30"/>
  <c r="AB61" i="30"/>
  <c r="AA61" i="30"/>
  <c r="Z61" i="30"/>
  <c r="AK58" i="30"/>
  <c r="AJ58" i="30"/>
  <c r="AI58" i="30"/>
  <c r="AH58" i="30"/>
  <c r="AG58" i="30"/>
  <c r="AF58" i="30"/>
  <c r="AE58" i="30"/>
  <c r="AD58" i="30"/>
  <c r="AC58" i="30"/>
  <c r="AB58" i="30"/>
  <c r="AA58" i="30"/>
  <c r="Z58" i="30"/>
  <c r="AK54" i="30"/>
  <c r="AJ54" i="30"/>
  <c r="AI54" i="30"/>
  <c r="AH54" i="30"/>
  <c r="AG54" i="30"/>
  <c r="AF54" i="30"/>
  <c r="AE54" i="30"/>
  <c r="AD54" i="30"/>
  <c r="AC54" i="30"/>
  <c r="AB54" i="30"/>
  <c r="AA54" i="30"/>
  <c r="Z54" i="30"/>
  <c r="AK53" i="30"/>
  <c r="AJ53" i="30"/>
  <c r="AI53" i="30"/>
  <c r="AH53" i="30"/>
  <c r="AG53" i="30"/>
  <c r="AF53" i="30"/>
  <c r="AE53" i="30"/>
  <c r="AD53" i="30"/>
  <c r="AC53" i="30"/>
  <c r="AB53" i="30"/>
  <c r="AA53" i="30"/>
  <c r="Z53" i="30"/>
  <c r="AK52" i="30"/>
  <c r="AJ52" i="30"/>
  <c r="AI52" i="30"/>
  <c r="AH52" i="30"/>
  <c r="AG52" i="30"/>
  <c r="AF52" i="30"/>
  <c r="AE52" i="30"/>
  <c r="AD52" i="30"/>
  <c r="AC52" i="30"/>
  <c r="AB52" i="30"/>
  <c r="AA52" i="30"/>
  <c r="Z52" i="30"/>
  <c r="AK51" i="30"/>
  <c r="AJ51" i="30"/>
  <c r="AI51" i="30"/>
  <c r="AH51" i="30"/>
  <c r="AG51" i="30"/>
  <c r="AF51" i="30"/>
  <c r="AE51" i="30"/>
  <c r="AD51" i="30"/>
  <c r="AC51" i="30"/>
  <c r="AB51" i="30"/>
  <c r="AA51" i="30"/>
  <c r="Z51" i="30"/>
  <c r="AK50" i="30"/>
  <c r="AJ50" i="30"/>
  <c r="AI50" i="30"/>
  <c r="AH50" i="30"/>
  <c r="AG50" i="30"/>
  <c r="AF50" i="30"/>
  <c r="AE50" i="30"/>
  <c r="AD50" i="30"/>
  <c r="AC50" i="30"/>
  <c r="AB50" i="30"/>
  <c r="AA50" i="30"/>
  <c r="Z50" i="30"/>
  <c r="AK49" i="30"/>
  <c r="AJ49" i="30"/>
  <c r="AI49" i="30"/>
  <c r="AH49" i="30"/>
  <c r="AG49" i="30"/>
  <c r="AF49" i="30"/>
  <c r="AE49" i="30"/>
  <c r="AD49" i="30"/>
  <c r="AC49" i="30"/>
  <c r="AB49" i="30"/>
  <c r="AA49" i="30"/>
  <c r="Z49" i="30"/>
  <c r="AK48" i="30"/>
  <c r="AJ48" i="30"/>
  <c r="AI48" i="30"/>
  <c r="AH48" i="30"/>
  <c r="AG48" i="30"/>
  <c r="AF48" i="30"/>
  <c r="AE48" i="30"/>
  <c r="AD48" i="30"/>
  <c r="AC48" i="30"/>
  <c r="AB48" i="30"/>
  <c r="AA48" i="30"/>
  <c r="Z48" i="30"/>
  <c r="AK47" i="30"/>
  <c r="AK55" i="30" s="1"/>
  <c r="AJ47" i="30"/>
  <c r="AJ55" i="30" s="1"/>
  <c r="AI47" i="30"/>
  <c r="AI55" i="30" s="1"/>
  <c r="AH47" i="30"/>
  <c r="AH55" i="30" s="1"/>
  <c r="AG47" i="30"/>
  <c r="AG55" i="30" s="1"/>
  <c r="AF47" i="30"/>
  <c r="AF55" i="30" s="1"/>
  <c r="AE47" i="30"/>
  <c r="AE55" i="30" s="1"/>
  <c r="AD47" i="30"/>
  <c r="AD55" i="30" s="1"/>
  <c r="AC47" i="30"/>
  <c r="AC55" i="30" s="1"/>
  <c r="AB47" i="30"/>
  <c r="AB55" i="30" s="1"/>
  <c r="AA47" i="30"/>
  <c r="AA55" i="30" s="1"/>
  <c r="Z47" i="30"/>
  <c r="Z55" i="30" s="1"/>
  <c r="AK44" i="30"/>
  <c r="AJ44" i="30"/>
  <c r="AI44" i="30"/>
  <c r="AH44" i="30"/>
  <c r="AG44" i="30"/>
  <c r="AF44" i="30"/>
  <c r="AE44" i="30"/>
  <c r="AD44" i="30"/>
  <c r="AC44" i="30"/>
  <c r="AB44" i="30"/>
  <c r="AA44" i="30"/>
  <c r="Z44" i="30"/>
  <c r="AK43" i="30"/>
  <c r="AJ43" i="30"/>
  <c r="AI43" i="30"/>
  <c r="AH43" i="30"/>
  <c r="AG43" i="30"/>
  <c r="AF43" i="30"/>
  <c r="AE43" i="30"/>
  <c r="AD43" i="30"/>
  <c r="AC43" i="30"/>
  <c r="AB43" i="30"/>
  <c r="AA43" i="30"/>
  <c r="Z43" i="30"/>
  <c r="AK42" i="30"/>
  <c r="AJ42" i="30"/>
  <c r="AI42" i="30"/>
  <c r="AH42" i="30"/>
  <c r="AG42" i="30"/>
  <c r="AF42" i="30"/>
  <c r="AE42" i="30"/>
  <c r="AD42" i="30"/>
  <c r="AC42" i="30"/>
  <c r="AB42" i="30"/>
  <c r="AA42" i="30"/>
  <c r="Z42" i="30"/>
  <c r="AK41" i="30"/>
  <c r="AJ41" i="30"/>
  <c r="AI41" i="30"/>
  <c r="AH41" i="30"/>
  <c r="AG41" i="30"/>
  <c r="AF41" i="30"/>
  <c r="AE41" i="30"/>
  <c r="AD41" i="30"/>
  <c r="AC41" i="30"/>
  <c r="AB41" i="30"/>
  <c r="AA41" i="30"/>
  <c r="Z41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AK39" i="30"/>
  <c r="AJ39" i="30"/>
  <c r="AI39" i="30"/>
  <c r="AH39" i="30"/>
  <c r="AG39" i="30"/>
  <c r="AF39" i="30"/>
  <c r="AE39" i="30"/>
  <c r="AD39" i="30"/>
  <c r="AC39" i="30"/>
  <c r="AB39" i="30"/>
  <c r="AA39" i="30"/>
  <c r="Z39" i="30"/>
  <c r="AK38" i="30"/>
  <c r="AJ38" i="30"/>
  <c r="AI38" i="30"/>
  <c r="AH38" i="30"/>
  <c r="AG38" i="30"/>
  <c r="AF38" i="30"/>
  <c r="AE38" i="30"/>
  <c r="AD38" i="30"/>
  <c r="AC38" i="30"/>
  <c r="AB38" i="30"/>
  <c r="AA38" i="30"/>
  <c r="Z38" i="30"/>
  <c r="AK37" i="30"/>
  <c r="AJ37" i="30"/>
  <c r="AI37" i="30"/>
  <c r="AH37" i="30"/>
  <c r="AG37" i="30"/>
  <c r="AF37" i="30"/>
  <c r="AE37" i="30"/>
  <c r="AD37" i="30"/>
  <c r="AC37" i="30"/>
  <c r="AB37" i="30"/>
  <c r="AA37" i="30"/>
  <c r="Z37" i="30"/>
  <c r="AK36" i="30"/>
  <c r="AJ36" i="30"/>
  <c r="AI36" i="30"/>
  <c r="AH36" i="30"/>
  <c r="AG36" i="30"/>
  <c r="AF36" i="30"/>
  <c r="AE36" i="30"/>
  <c r="AD36" i="30"/>
  <c r="AC36" i="30"/>
  <c r="AB36" i="30"/>
  <c r="AA36" i="30"/>
  <c r="Z36" i="30"/>
  <c r="AK35" i="30"/>
  <c r="AJ35" i="30"/>
  <c r="AI35" i="30"/>
  <c r="AH35" i="30"/>
  <c r="AG35" i="30"/>
  <c r="AF35" i="30"/>
  <c r="AE35" i="30"/>
  <c r="AD35" i="30"/>
  <c r="AC35" i="30"/>
  <c r="AB35" i="30"/>
  <c r="AA35" i="30"/>
  <c r="Z35" i="30"/>
  <c r="AK34" i="30"/>
  <c r="AJ34" i="30"/>
  <c r="AI34" i="30"/>
  <c r="AH34" i="30"/>
  <c r="AG34" i="30"/>
  <c r="AF34" i="30"/>
  <c r="AE34" i="30"/>
  <c r="AD34" i="30"/>
  <c r="AC34" i="30"/>
  <c r="AB34" i="30"/>
  <c r="AA34" i="30"/>
  <c r="Z34" i="30"/>
  <c r="AK33" i="30"/>
  <c r="AJ33" i="30"/>
  <c r="AI33" i="30"/>
  <c r="AH33" i="30"/>
  <c r="AG33" i="30"/>
  <c r="AF33" i="30"/>
  <c r="AE33" i="30"/>
  <c r="AD33" i="30"/>
  <c r="AC33" i="30"/>
  <c r="AB33" i="30"/>
  <c r="AA33" i="30"/>
  <c r="Z33" i="30"/>
  <c r="AK32" i="30"/>
  <c r="AJ32" i="30"/>
  <c r="AI32" i="30"/>
  <c r="AH32" i="30"/>
  <c r="AG32" i="30"/>
  <c r="AF32" i="30"/>
  <c r="AE32" i="30"/>
  <c r="AD32" i="30"/>
  <c r="AC32" i="30"/>
  <c r="AB32" i="30"/>
  <c r="AA32" i="30"/>
  <c r="Z32" i="30"/>
  <c r="AK31" i="30"/>
  <c r="AJ31" i="30"/>
  <c r="AI31" i="30"/>
  <c r="AH31" i="30"/>
  <c r="AG31" i="30"/>
  <c r="AF31" i="30"/>
  <c r="AE31" i="30"/>
  <c r="AD31" i="30"/>
  <c r="AC31" i="30"/>
  <c r="AB31" i="30"/>
  <c r="AA31" i="30"/>
  <c r="Z31" i="30"/>
  <c r="AK30" i="30"/>
  <c r="AJ30" i="30"/>
  <c r="AI30" i="30"/>
  <c r="AH30" i="30"/>
  <c r="AG30" i="30"/>
  <c r="AF30" i="30"/>
  <c r="AE30" i="30"/>
  <c r="AD30" i="30"/>
  <c r="AC30" i="30"/>
  <c r="AB30" i="30"/>
  <c r="AA30" i="30"/>
  <c r="Z30" i="30"/>
  <c r="AK29" i="30"/>
  <c r="AJ29" i="30"/>
  <c r="AI29" i="30"/>
  <c r="AH29" i="30"/>
  <c r="AG29" i="30"/>
  <c r="AF29" i="30"/>
  <c r="AE29" i="30"/>
  <c r="AD29" i="30"/>
  <c r="AC29" i="30"/>
  <c r="AB29" i="30"/>
  <c r="AA29" i="30"/>
  <c r="Z29" i="30"/>
  <c r="AK28" i="30"/>
  <c r="AJ28" i="30"/>
  <c r="AI28" i="30"/>
  <c r="AH28" i="30"/>
  <c r="AG28" i="30"/>
  <c r="AF28" i="30"/>
  <c r="AE28" i="30"/>
  <c r="AD28" i="30"/>
  <c r="AC28" i="30"/>
  <c r="AB28" i="30"/>
  <c r="AA28" i="30"/>
  <c r="Z28" i="30"/>
  <c r="AK27" i="30"/>
  <c r="AJ27" i="30"/>
  <c r="AI27" i="30"/>
  <c r="AH27" i="30"/>
  <c r="AG27" i="30"/>
  <c r="AF27" i="30"/>
  <c r="AE27" i="30"/>
  <c r="AD27" i="30"/>
  <c r="AC27" i="30"/>
  <c r="AB27" i="30"/>
  <c r="AA27" i="30"/>
  <c r="Z27" i="30"/>
  <c r="AK26" i="30"/>
  <c r="AJ26" i="30"/>
  <c r="AI26" i="30"/>
  <c r="AH26" i="30"/>
  <c r="AG26" i="30"/>
  <c r="AF26" i="30"/>
  <c r="AE26" i="30"/>
  <c r="AD26" i="30"/>
  <c r="AC26" i="30"/>
  <c r="AB26" i="30"/>
  <c r="AA26" i="30"/>
  <c r="Z26" i="30"/>
  <c r="AK25" i="30"/>
  <c r="AJ25" i="30"/>
  <c r="AI25" i="30"/>
  <c r="AH25" i="30"/>
  <c r="AG25" i="30"/>
  <c r="AF25" i="30"/>
  <c r="AE25" i="30"/>
  <c r="AD25" i="30"/>
  <c r="AC25" i="30"/>
  <c r="AB25" i="30"/>
  <c r="AA25" i="30"/>
  <c r="Z25" i="30"/>
  <c r="AK24" i="30"/>
  <c r="AJ24" i="30"/>
  <c r="AI24" i="30"/>
  <c r="AH24" i="30"/>
  <c r="AG24" i="30"/>
  <c r="AF24" i="30"/>
  <c r="AE24" i="30"/>
  <c r="AD24" i="30"/>
  <c r="AC24" i="30"/>
  <c r="AB24" i="30"/>
  <c r="AA24" i="30"/>
  <c r="Z24" i="30"/>
  <c r="AK23" i="30"/>
  <c r="AJ23" i="30"/>
  <c r="AI23" i="30"/>
  <c r="AH23" i="30"/>
  <c r="AG23" i="30"/>
  <c r="AF23" i="30"/>
  <c r="AE23" i="30"/>
  <c r="AD23" i="30"/>
  <c r="AC23" i="30"/>
  <c r="AB23" i="30"/>
  <c r="AA23" i="30"/>
  <c r="Z23" i="30"/>
  <c r="AK22" i="30"/>
  <c r="AJ22" i="30"/>
  <c r="AI22" i="30"/>
  <c r="AH22" i="30"/>
  <c r="AG22" i="30"/>
  <c r="AF22" i="30"/>
  <c r="AE22" i="30"/>
  <c r="AD22" i="30"/>
  <c r="AC22" i="30"/>
  <c r="AB22" i="30"/>
  <c r="AA22" i="30"/>
  <c r="Z22" i="30"/>
  <c r="AK21" i="30"/>
  <c r="AJ21" i="30"/>
  <c r="AI21" i="30"/>
  <c r="AH21" i="30"/>
  <c r="AG21" i="30"/>
  <c r="AF21" i="30"/>
  <c r="AE21" i="30"/>
  <c r="AD21" i="30"/>
  <c r="AC21" i="30"/>
  <c r="AB21" i="30"/>
  <c r="AA21" i="30"/>
  <c r="Z21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AK19" i="30"/>
  <c r="AJ19" i="30"/>
  <c r="AI19" i="30"/>
  <c r="AH19" i="30"/>
  <c r="AG19" i="30"/>
  <c r="AF19" i="30"/>
  <c r="AE19" i="30"/>
  <c r="AD19" i="30"/>
  <c r="AC19" i="30"/>
  <c r="AB19" i="30"/>
  <c r="AA19" i="30"/>
  <c r="Z19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AK10" i="30"/>
  <c r="AJ10" i="30"/>
  <c r="AI10" i="30"/>
  <c r="AH10" i="30"/>
  <c r="AG10" i="30"/>
  <c r="AF10" i="30"/>
  <c r="AE10" i="30"/>
  <c r="AD10" i="30"/>
  <c r="AC10" i="30"/>
  <c r="AB10" i="30"/>
  <c r="AA10" i="30"/>
  <c r="Z10" i="30"/>
  <c r="AK9" i="30"/>
  <c r="AJ9" i="30"/>
  <c r="AI9" i="30"/>
  <c r="AH9" i="30"/>
  <c r="AG9" i="30"/>
  <c r="AF9" i="30"/>
  <c r="AE9" i="30"/>
  <c r="AD9" i="30"/>
  <c r="AC9" i="30"/>
  <c r="AB9" i="30"/>
  <c r="AA9" i="30"/>
  <c r="Z9" i="30"/>
  <c r="AK7" i="30"/>
  <c r="AJ7" i="30"/>
  <c r="AI7" i="30"/>
  <c r="AH7" i="30"/>
  <c r="AG7" i="30"/>
  <c r="AF7" i="30"/>
  <c r="AE7" i="30"/>
  <c r="AD7" i="30"/>
  <c r="AC7" i="30"/>
  <c r="AB7" i="30"/>
  <c r="AA7" i="30"/>
  <c r="Z7" i="30"/>
  <c r="AK6" i="30"/>
  <c r="AJ6" i="30"/>
  <c r="AI6" i="30"/>
  <c r="AH6" i="30"/>
  <c r="AG6" i="30"/>
  <c r="AF6" i="30"/>
  <c r="AE6" i="30"/>
  <c r="AD6" i="30"/>
  <c r="AC6" i="30"/>
  <c r="AB6" i="30"/>
  <c r="AA6" i="30"/>
  <c r="Z6" i="30"/>
  <c r="AK5" i="30"/>
  <c r="AK45" i="30" s="1"/>
  <c r="AK57" i="30" s="1"/>
  <c r="AK59" i="30" s="1"/>
  <c r="AK63" i="30" s="1"/>
  <c r="AJ5" i="30"/>
  <c r="AJ45" i="30" s="1"/>
  <c r="AJ57" i="30" s="1"/>
  <c r="AJ59" i="30" s="1"/>
  <c r="AJ63" i="30" s="1"/>
  <c r="AI5" i="30"/>
  <c r="AI45" i="30" s="1"/>
  <c r="AI57" i="30" s="1"/>
  <c r="AI59" i="30" s="1"/>
  <c r="AI63" i="30" s="1"/>
  <c r="AH5" i="30"/>
  <c r="AH45" i="30" s="1"/>
  <c r="AH57" i="30" s="1"/>
  <c r="AH59" i="30" s="1"/>
  <c r="AH63" i="30" s="1"/>
  <c r="AG5" i="30"/>
  <c r="AG45" i="30" s="1"/>
  <c r="AG57" i="30" s="1"/>
  <c r="AG59" i="30" s="1"/>
  <c r="AG63" i="30" s="1"/>
  <c r="AF5" i="30"/>
  <c r="AF45" i="30" s="1"/>
  <c r="AF57" i="30" s="1"/>
  <c r="AF59" i="30" s="1"/>
  <c r="AF63" i="30" s="1"/>
  <c r="AE5" i="30"/>
  <c r="AE45" i="30" s="1"/>
  <c r="AE57" i="30" s="1"/>
  <c r="AE59" i="30" s="1"/>
  <c r="AE63" i="30" s="1"/>
  <c r="AD5" i="30"/>
  <c r="AD45" i="30" s="1"/>
  <c r="AD57" i="30" s="1"/>
  <c r="AD59" i="30" s="1"/>
  <c r="AD63" i="30" s="1"/>
  <c r="AC5" i="30"/>
  <c r="AC45" i="30" s="1"/>
  <c r="AC57" i="30" s="1"/>
  <c r="AC59" i="30" s="1"/>
  <c r="AC63" i="30" s="1"/>
  <c r="AB5" i="30"/>
  <c r="AB45" i="30" s="1"/>
  <c r="AB57" i="30" s="1"/>
  <c r="AB59" i="30" s="1"/>
  <c r="AB63" i="30" s="1"/>
  <c r="AA5" i="30"/>
  <c r="AA45" i="30" s="1"/>
  <c r="AA57" i="30" s="1"/>
  <c r="AA59" i="30" s="1"/>
  <c r="AA63" i="30" s="1"/>
  <c r="Z5" i="30"/>
  <c r="Z45" i="30" s="1"/>
  <c r="Z57" i="30" s="1"/>
  <c r="Z59" i="30" s="1"/>
  <c r="Z63" i="30" s="1"/>
  <c r="AK86" i="41"/>
  <c r="AJ86" i="41"/>
  <c r="AI86" i="41"/>
  <c r="AH86" i="41"/>
  <c r="AG86" i="41"/>
  <c r="AF86" i="41"/>
  <c r="AE86" i="41"/>
  <c r="AD86" i="41"/>
  <c r="AC86" i="41"/>
  <c r="AB86" i="41"/>
  <c r="AA86" i="41"/>
  <c r="Z86" i="41"/>
  <c r="AH85" i="41"/>
  <c r="Z85" i="41"/>
  <c r="AH84" i="41"/>
  <c r="AH87" i="41" s="1"/>
  <c r="AH92" i="41" s="1"/>
  <c r="AD84" i="41"/>
  <c r="AK83" i="41"/>
  <c r="AK88" i="41" s="1"/>
  <c r="AJ83" i="41"/>
  <c r="AJ88" i="41" s="1"/>
  <c r="AI83" i="41"/>
  <c r="AI88" i="41" s="1"/>
  <c r="AH83" i="41"/>
  <c r="AG83" i="41"/>
  <c r="AG88" i="41" s="1"/>
  <c r="AF83" i="41"/>
  <c r="AF88" i="41" s="1"/>
  <c r="AE83" i="41"/>
  <c r="AE88" i="41" s="1"/>
  <c r="AD83" i="41"/>
  <c r="AC83" i="41"/>
  <c r="AC88" i="41" s="1"/>
  <c r="AB83" i="41"/>
  <c r="AB88" i="41" s="1"/>
  <c r="AA83" i="41"/>
  <c r="AA88" i="41" s="1"/>
  <c r="Z83" i="41"/>
  <c r="AH68" i="41"/>
  <c r="AK65" i="41"/>
  <c r="AJ65" i="41"/>
  <c r="AI65" i="41"/>
  <c r="AH65" i="41"/>
  <c r="AH67" i="41" s="1"/>
  <c r="AG65" i="41"/>
  <c r="AF65" i="41"/>
  <c r="AE65" i="41"/>
  <c r="AD65" i="41"/>
  <c r="AD67" i="41" s="1"/>
  <c r="AC65" i="41"/>
  <c r="AB65" i="41"/>
  <c r="AA65" i="41"/>
  <c r="Z65" i="41"/>
  <c r="Z67" i="41" s="1"/>
  <c r="AH64" i="41"/>
  <c r="Z64" i="41"/>
  <c r="Z68" i="41" s="1"/>
  <c r="AH63" i="41"/>
  <c r="AH66" i="41" s="1"/>
  <c r="AH71" i="41" s="1"/>
  <c r="AD63" i="41"/>
  <c r="AD66" i="41" s="1"/>
  <c r="AD71" i="41" s="1"/>
  <c r="AK62" i="41"/>
  <c r="AK67" i="41" s="1"/>
  <c r="AJ62" i="41"/>
  <c r="AJ67" i="41" s="1"/>
  <c r="AI62" i="41"/>
  <c r="AI67" i="41" s="1"/>
  <c r="AH62" i="41"/>
  <c r="AG62" i="41"/>
  <c r="AG67" i="41" s="1"/>
  <c r="AF62" i="41"/>
  <c r="AF67" i="41" s="1"/>
  <c r="AE62" i="41"/>
  <c r="AE67" i="41" s="1"/>
  <c r="AD62" i="41"/>
  <c r="AD64" i="41" s="1"/>
  <c r="AC62" i="41"/>
  <c r="AC67" i="41" s="1"/>
  <c r="AB62" i="41"/>
  <c r="AB67" i="41" s="1"/>
  <c r="AA62" i="41"/>
  <c r="AA67" i="41" s="1"/>
  <c r="Z62" i="41"/>
  <c r="Z63" i="41" s="1"/>
  <c r="Z66" i="41" s="1"/>
  <c r="Z71" i="41" s="1"/>
  <c r="AK47" i="41"/>
  <c r="AJ47" i="41"/>
  <c r="AI47" i="41"/>
  <c r="AH47" i="41"/>
  <c r="AG47" i="41"/>
  <c r="AF47" i="41"/>
  <c r="AE47" i="41"/>
  <c r="AD47" i="41"/>
  <c r="AC47" i="41"/>
  <c r="AB47" i="41"/>
  <c r="AA47" i="41"/>
  <c r="Z47" i="41"/>
  <c r="AK46" i="41"/>
  <c r="AJ46" i="41"/>
  <c r="AI46" i="41"/>
  <c r="AH46" i="41"/>
  <c r="AG46" i="41"/>
  <c r="AF46" i="41"/>
  <c r="AE46" i="41"/>
  <c r="AD46" i="41"/>
  <c r="AC46" i="41"/>
  <c r="AB46" i="41"/>
  <c r="AA46" i="41"/>
  <c r="Z46" i="41"/>
  <c r="AH42" i="41"/>
  <c r="AK39" i="41"/>
  <c r="AJ39" i="41"/>
  <c r="AI39" i="41"/>
  <c r="AH39" i="41"/>
  <c r="AH41" i="41" s="1"/>
  <c r="AG39" i="41"/>
  <c r="AF39" i="41"/>
  <c r="AE39" i="41"/>
  <c r="AD39" i="41"/>
  <c r="AD40" i="41" s="1"/>
  <c r="AD45" i="41" s="1"/>
  <c r="AC39" i="41"/>
  <c r="AB39" i="41"/>
  <c r="AA39" i="41"/>
  <c r="Z39" i="41"/>
  <c r="Z41" i="41" s="1"/>
  <c r="AH38" i="41"/>
  <c r="Z38" i="41"/>
  <c r="Z42" i="41" s="1"/>
  <c r="AH37" i="41"/>
  <c r="AD37" i="41"/>
  <c r="AK36" i="41"/>
  <c r="AK41" i="41" s="1"/>
  <c r="AJ36" i="41"/>
  <c r="AJ41" i="41" s="1"/>
  <c r="AI36" i="41"/>
  <c r="AI41" i="41" s="1"/>
  <c r="AH36" i="41"/>
  <c r="AH40" i="41" s="1"/>
  <c r="AH45" i="41" s="1"/>
  <c r="AG36" i="41"/>
  <c r="AG41" i="41" s="1"/>
  <c r="AF36" i="41"/>
  <c r="AF41" i="41" s="1"/>
  <c r="AE36" i="41"/>
  <c r="AE41" i="41" s="1"/>
  <c r="AD36" i="41"/>
  <c r="AD38" i="41" s="1"/>
  <c r="AC36" i="41"/>
  <c r="AC41" i="41" s="1"/>
  <c r="AB36" i="41"/>
  <c r="AB41" i="41" s="1"/>
  <c r="AA36" i="41"/>
  <c r="AA41" i="41" s="1"/>
  <c r="Z36" i="41"/>
  <c r="Z37" i="41" s="1"/>
  <c r="AK17" i="41"/>
  <c r="AJ17" i="41"/>
  <c r="AI17" i="41"/>
  <c r="AH17" i="41"/>
  <c r="AG17" i="41"/>
  <c r="AF17" i="41"/>
  <c r="AE17" i="41"/>
  <c r="AD17" i="41"/>
  <c r="AC17" i="41"/>
  <c r="AB17" i="41"/>
  <c r="AA17" i="41"/>
  <c r="Z17" i="41"/>
  <c r="AD13" i="41"/>
  <c r="AD6" i="41" s="1"/>
  <c r="AK12" i="41"/>
  <c r="AK13" i="41" s="1"/>
  <c r="AK6" i="41" s="1"/>
  <c r="AJ12" i="41"/>
  <c r="AJ13" i="41" s="1"/>
  <c r="AJ6" i="41" s="1"/>
  <c r="AI12" i="41"/>
  <c r="AI13" i="41" s="1"/>
  <c r="AI6" i="41" s="1"/>
  <c r="AH12" i="41"/>
  <c r="AH13" i="41" s="1"/>
  <c r="AH6" i="41" s="1"/>
  <c r="AG12" i="41"/>
  <c r="AG13" i="41" s="1"/>
  <c r="AG6" i="41" s="1"/>
  <c r="AF12" i="41"/>
  <c r="AF13" i="41" s="1"/>
  <c r="AF6" i="41" s="1"/>
  <c r="AE12" i="41"/>
  <c r="AE13" i="41" s="1"/>
  <c r="AE6" i="41" s="1"/>
  <c r="AD12" i="41"/>
  <c r="AC12" i="41"/>
  <c r="AC13" i="41" s="1"/>
  <c r="AC6" i="41" s="1"/>
  <c r="AB12" i="41"/>
  <c r="AB13" i="41" s="1"/>
  <c r="AB6" i="41" s="1"/>
  <c r="AA12" i="41"/>
  <c r="AA13" i="41" s="1"/>
  <c r="AA6" i="41" s="1"/>
  <c r="Z12" i="41"/>
  <c r="Z13" i="41" s="1"/>
  <c r="Z6" i="41" s="1"/>
  <c r="AK86" i="40"/>
  <c r="AJ86" i="40"/>
  <c r="AI86" i="40"/>
  <c r="AH86" i="40"/>
  <c r="AG86" i="40"/>
  <c r="AF86" i="40"/>
  <c r="AE86" i="40"/>
  <c r="AD86" i="40"/>
  <c r="AC86" i="40"/>
  <c r="AB86" i="40"/>
  <c r="AA86" i="40"/>
  <c r="Z86" i="40"/>
  <c r="AK83" i="40"/>
  <c r="AK88" i="40" s="1"/>
  <c r="AJ83" i="40"/>
  <c r="AJ88" i="40" s="1"/>
  <c r="AI83" i="40"/>
  <c r="AI88" i="40" s="1"/>
  <c r="AH83" i="40"/>
  <c r="AH88" i="40" s="1"/>
  <c r="AG83" i="40"/>
  <c r="AG88" i="40" s="1"/>
  <c r="AF83" i="40"/>
  <c r="AF88" i="40" s="1"/>
  <c r="AE83" i="40"/>
  <c r="AE88" i="40" s="1"/>
  <c r="AD83" i="40"/>
  <c r="AD88" i="40" s="1"/>
  <c r="AC83" i="40"/>
  <c r="AC88" i="40" s="1"/>
  <c r="AB83" i="40"/>
  <c r="AB88" i="40" s="1"/>
  <c r="AA83" i="40"/>
  <c r="AA88" i="40" s="1"/>
  <c r="Z83" i="40"/>
  <c r="Z88" i="40" s="1"/>
  <c r="AK65" i="40"/>
  <c r="AJ65" i="40"/>
  <c r="AI65" i="40"/>
  <c r="AH65" i="40"/>
  <c r="AG65" i="40"/>
  <c r="AF65" i="40"/>
  <c r="AE65" i="40"/>
  <c r="AD65" i="40"/>
  <c r="AC65" i="40"/>
  <c r="AB65" i="40"/>
  <c r="AA65" i="40"/>
  <c r="Z65" i="40"/>
  <c r="AK62" i="40"/>
  <c r="AK67" i="40" s="1"/>
  <c r="AJ62" i="40"/>
  <c r="AJ67" i="40" s="1"/>
  <c r="AI62" i="40"/>
  <c r="AI67" i="40" s="1"/>
  <c r="AH62" i="40"/>
  <c r="AH67" i="40" s="1"/>
  <c r="AG62" i="40"/>
  <c r="AG67" i="40" s="1"/>
  <c r="AF62" i="40"/>
  <c r="AF67" i="40" s="1"/>
  <c r="AE62" i="40"/>
  <c r="AE67" i="40" s="1"/>
  <c r="AD62" i="40"/>
  <c r="AD67" i="40" s="1"/>
  <c r="AC62" i="40"/>
  <c r="AC67" i="40" s="1"/>
  <c r="AB62" i="40"/>
  <c r="AB67" i="40" s="1"/>
  <c r="AA62" i="40"/>
  <c r="AA67" i="40" s="1"/>
  <c r="Z62" i="40"/>
  <c r="Z64" i="40" s="1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AK36" i="40"/>
  <c r="AK41" i="40" s="1"/>
  <c r="AJ36" i="40"/>
  <c r="AJ41" i="40" s="1"/>
  <c r="AI36" i="40"/>
  <c r="AI41" i="40" s="1"/>
  <c r="AH36" i="40"/>
  <c r="AH41" i="40" s="1"/>
  <c r="AG36" i="40"/>
  <c r="AG41" i="40" s="1"/>
  <c r="AF36" i="40"/>
  <c r="AF41" i="40" s="1"/>
  <c r="AE36" i="40"/>
  <c r="AE41" i="40" s="1"/>
  <c r="AD36" i="40"/>
  <c r="AD40" i="40" s="1"/>
  <c r="AC36" i="40"/>
  <c r="AC41" i="40" s="1"/>
  <c r="AB36" i="40"/>
  <c r="AB41" i="40" s="1"/>
  <c r="AA36" i="40"/>
  <c r="AA41" i="40" s="1"/>
  <c r="Z36" i="40"/>
  <c r="Z38" i="40" s="1"/>
  <c r="AK17" i="40"/>
  <c r="AJ17" i="40"/>
  <c r="AI17" i="40"/>
  <c r="AH17" i="40"/>
  <c r="AG17" i="40"/>
  <c r="AF17" i="40"/>
  <c r="AE17" i="40"/>
  <c r="AD17" i="40"/>
  <c r="AD45" i="40" s="1"/>
  <c r="AC17" i="40"/>
  <c r="AB17" i="40"/>
  <c r="AA17" i="40"/>
  <c r="Z17" i="40"/>
  <c r="AD13" i="40"/>
  <c r="AD6" i="40" s="1"/>
  <c r="AK12" i="40"/>
  <c r="AK13" i="40" s="1"/>
  <c r="AK6" i="40" s="1"/>
  <c r="AJ12" i="40"/>
  <c r="AJ13" i="40" s="1"/>
  <c r="AJ6" i="40" s="1"/>
  <c r="AI12" i="40"/>
  <c r="AI13" i="40" s="1"/>
  <c r="AI6" i="40" s="1"/>
  <c r="AH12" i="40"/>
  <c r="AH13" i="40" s="1"/>
  <c r="AH6" i="40" s="1"/>
  <c r="AG12" i="40"/>
  <c r="AG13" i="40" s="1"/>
  <c r="AG6" i="40" s="1"/>
  <c r="AF12" i="40"/>
  <c r="AF13" i="40" s="1"/>
  <c r="AF6" i="40" s="1"/>
  <c r="AE12" i="40"/>
  <c r="AE13" i="40" s="1"/>
  <c r="AE6" i="40" s="1"/>
  <c r="AD12" i="40"/>
  <c r="AC12" i="40"/>
  <c r="AC13" i="40" s="1"/>
  <c r="AC6" i="40" s="1"/>
  <c r="AB12" i="40"/>
  <c r="AB13" i="40" s="1"/>
  <c r="AB6" i="40" s="1"/>
  <c r="AA12" i="40"/>
  <c r="AA13" i="40" s="1"/>
  <c r="AA6" i="40" s="1"/>
  <c r="Z12" i="40"/>
  <c r="Z13" i="40" s="1"/>
  <c r="Z6" i="40" s="1"/>
  <c r="AK86" i="39"/>
  <c r="AJ86" i="39"/>
  <c r="AI86" i="39"/>
  <c r="AH86" i="39"/>
  <c r="AG86" i="39"/>
  <c r="AF86" i="39"/>
  <c r="AE86" i="39"/>
  <c r="AD86" i="39"/>
  <c r="AC86" i="39"/>
  <c r="AB86" i="39"/>
  <c r="AA86" i="39"/>
  <c r="Z86" i="39"/>
  <c r="AK83" i="39"/>
  <c r="AK88" i="39" s="1"/>
  <c r="AJ83" i="39"/>
  <c r="AJ88" i="39" s="1"/>
  <c r="AI83" i="39"/>
  <c r="AI88" i="39" s="1"/>
  <c r="AH83" i="39"/>
  <c r="AG83" i="39"/>
  <c r="AG88" i="39" s="1"/>
  <c r="AF83" i="39"/>
  <c r="AF88" i="39" s="1"/>
  <c r="AE83" i="39"/>
  <c r="AE88" i="39" s="1"/>
  <c r="AD83" i="39"/>
  <c r="AC83" i="39"/>
  <c r="AC88" i="39" s="1"/>
  <c r="AB83" i="39"/>
  <c r="AB88" i="39" s="1"/>
  <c r="AA83" i="39"/>
  <c r="AA88" i="39" s="1"/>
  <c r="Z83" i="39"/>
  <c r="Z88" i="39" s="1"/>
  <c r="AK65" i="39"/>
  <c r="AJ65" i="39"/>
  <c r="AI65" i="39"/>
  <c r="AH65" i="39"/>
  <c r="AG65" i="39"/>
  <c r="AF65" i="39"/>
  <c r="AE65" i="39"/>
  <c r="AD65" i="39"/>
  <c r="AC65" i="39"/>
  <c r="AB65" i="39"/>
  <c r="AA65" i="39"/>
  <c r="Z65" i="39"/>
  <c r="AH63" i="39"/>
  <c r="AH66" i="39" s="1"/>
  <c r="AH71" i="39" s="1"/>
  <c r="AK62" i="39"/>
  <c r="AK67" i="39" s="1"/>
  <c r="AJ62" i="39"/>
  <c r="AJ67" i="39" s="1"/>
  <c r="AI62" i="39"/>
  <c r="AI67" i="39" s="1"/>
  <c r="AH62" i="39"/>
  <c r="AH67" i="39" s="1"/>
  <c r="AG62" i="39"/>
  <c r="AG67" i="39" s="1"/>
  <c r="AF62" i="39"/>
  <c r="AF67" i="39" s="1"/>
  <c r="AE62" i="39"/>
  <c r="AE67" i="39" s="1"/>
  <c r="AD62" i="39"/>
  <c r="AD67" i="39" s="1"/>
  <c r="AC62" i="39"/>
  <c r="AC67" i="39" s="1"/>
  <c r="AB62" i="39"/>
  <c r="AB67" i="39" s="1"/>
  <c r="AA62" i="39"/>
  <c r="AA67" i="39" s="1"/>
  <c r="Z62" i="39"/>
  <c r="Z64" i="39" s="1"/>
  <c r="AK47" i="39"/>
  <c r="AJ47" i="39"/>
  <c r="AI47" i="39"/>
  <c r="AH47" i="39"/>
  <c r="AG47" i="39"/>
  <c r="AF47" i="39"/>
  <c r="AE47" i="39"/>
  <c r="AD47" i="39"/>
  <c r="AC47" i="39"/>
  <c r="AB47" i="39"/>
  <c r="AA47" i="39"/>
  <c r="Z47" i="39"/>
  <c r="AK46" i="39"/>
  <c r="AJ46" i="39"/>
  <c r="AI46" i="39"/>
  <c r="AH46" i="39"/>
  <c r="AG46" i="39"/>
  <c r="AF46" i="39"/>
  <c r="AE46" i="39"/>
  <c r="AD46" i="39"/>
  <c r="AC46" i="39"/>
  <c r="AB46" i="39"/>
  <c r="AA46" i="39"/>
  <c r="Z46" i="39"/>
  <c r="AK39" i="39"/>
  <c r="AJ39" i="39"/>
  <c r="AI39" i="39"/>
  <c r="AH39" i="39"/>
  <c r="AG39" i="39"/>
  <c r="AF39" i="39"/>
  <c r="AE39" i="39"/>
  <c r="AD39" i="39"/>
  <c r="AC39" i="39"/>
  <c r="AB39" i="39"/>
  <c r="AA39" i="39"/>
  <c r="Z39" i="39"/>
  <c r="AK36" i="39"/>
  <c r="AK41" i="39" s="1"/>
  <c r="AJ36" i="39"/>
  <c r="AJ41" i="39" s="1"/>
  <c r="AI36" i="39"/>
  <c r="AI41" i="39" s="1"/>
  <c r="AH36" i="39"/>
  <c r="AH41" i="39" s="1"/>
  <c r="AG36" i="39"/>
  <c r="AG41" i="39" s="1"/>
  <c r="AF36" i="39"/>
  <c r="AF41" i="39" s="1"/>
  <c r="AE36" i="39"/>
  <c r="AE41" i="39" s="1"/>
  <c r="AD36" i="39"/>
  <c r="AD40" i="39" s="1"/>
  <c r="AC36" i="39"/>
  <c r="AC41" i="39" s="1"/>
  <c r="AB36" i="39"/>
  <c r="AB41" i="39" s="1"/>
  <c r="AA36" i="39"/>
  <c r="AA41" i="39" s="1"/>
  <c r="Z36" i="39"/>
  <c r="Z38" i="39" s="1"/>
  <c r="AK17" i="39"/>
  <c r="AJ17" i="39"/>
  <c r="AI17" i="39"/>
  <c r="AH17" i="39"/>
  <c r="AG17" i="39"/>
  <c r="AF17" i="39"/>
  <c r="AE17" i="39"/>
  <c r="AD17" i="39"/>
  <c r="AD45" i="39" s="1"/>
  <c r="AC17" i="39"/>
  <c r="AB17" i="39"/>
  <c r="AA17" i="39"/>
  <c r="Z17" i="39"/>
  <c r="AD13" i="39"/>
  <c r="AD6" i="39" s="1"/>
  <c r="AK12" i="39"/>
  <c r="AK13" i="39" s="1"/>
  <c r="AK6" i="39" s="1"/>
  <c r="AJ12" i="39"/>
  <c r="AJ13" i="39" s="1"/>
  <c r="AJ6" i="39" s="1"/>
  <c r="AI12" i="39"/>
  <c r="AI13" i="39" s="1"/>
  <c r="AI6" i="39" s="1"/>
  <c r="AH12" i="39"/>
  <c r="AH13" i="39" s="1"/>
  <c r="AH6" i="39" s="1"/>
  <c r="AG12" i="39"/>
  <c r="AG13" i="39" s="1"/>
  <c r="AG6" i="39" s="1"/>
  <c r="AF12" i="39"/>
  <c r="AF13" i="39" s="1"/>
  <c r="AF6" i="39" s="1"/>
  <c r="AE12" i="39"/>
  <c r="AE13" i="39" s="1"/>
  <c r="AE6" i="39" s="1"/>
  <c r="AD12" i="39"/>
  <c r="AC12" i="39"/>
  <c r="AC13" i="39" s="1"/>
  <c r="AC6" i="39" s="1"/>
  <c r="AB12" i="39"/>
  <c r="AB13" i="39" s="1"/>
  <c r="AB6" i="39" s="1"/>
  <c r="AA12" i="39"/>
  <c r="AA13" i="39" s="1"/>
  <c r="AA6" i="39" s="1"/>
  <c r="Z12" i="39"/>
  <c r="Z13" i="39" s="1"/>
  <c r="Z6" i="39" s="1"/>
  <c r="AK86" i="32"/>
  <c r="AJ86" i="32"/>
  <c r="AI86" i="32"/>
  <c r="AH86" i="32"/>
  <c r="AG86" i="32"/>
  <c r="AF86" i="32"/>
  <c r="AE86" i="32"/>
  <c r="AD86" i="32"/>
  <c r="AC86" i="32"/>
  <c r="AB86" i="32"/>
  <c r="AA86" i="32"/>
  <c r="Z86" i="32"/>
  <c r="AK83" i="32"/>
  <c r="AK88" i="32" s="1"/>
  <c r="AJ83" i="32"/>
  <c r="AJ88" i="32" s="1"/>
  <c r="AI83" i="32"/>
  <c r="AI88" i="32" s="1"/>
  <c r="AH83" i="32"/>
  <c r="AG83" i="32"/>
  <c r="AG88" i="32" s="1"/>
  <c r="AF83" i="32"/>
  <c r="AF88" i="32" s="1"/>
  <c r="AE83" i="32"/>
  <c r="AE88" i="32" s="1"/>
  <c r="AD83" i="32"/>
  <c r="AC83" i="32"/>
  <c r="AC88" i="32" s="1"/>
  <c r="AB83" i="32"/>
  <c r="AB88" i="32" s="1"/>
  <c r="AA83" i="32"/>
  <c r="AA88" i="32" s="1"/>
  <c r="Z83" i="32"/>
  <c r="AH67" i="32"/>
  <c r="AD66" i="32"/>
  <c r="AD71" i="32" s="1"/>
  <c r="AK65" i="32"/>
  <c r="AJ65" i="32"/>
  <c r="AI65" i="32"/>
  <c r="AH65" i="32"/>
  <c r="AG65" i="32"/>
  <c r="AF65" i="32"/>
  <c r="AE65" i="32"/>
  <c r="AD65" i="32"/>
  <c r="AC65" i="32"/>
  <c r="AB65" i="32"/>
  <c r="AA65" i="32"/>
  <c r="Z65" i="32"/>
  <c r="AH64" i="32"/>
  <c r="AH68" i="32" s="1"/>
  <c r="Z64" i="32"/>
  <c r="Z70" i="32" s="1"/>
  <c r="AH63" i="32"/>
  <c r="AH66" i="32" s="1"/>
  <c r="AH71" i="32" s="1"/>
  <c r="AD63" i="32"/>
  <c r="AK62" i="32"/>
  <c r="AK67" i="32" s="1"/>
  <c r="AJ62" i="32"/>
  <c r="AJ67" i="32" s="1"/>
  <c r="AI62" i="32"/>
  <c r="AI67" i="32" s="1"/>
  <c r="AH62" i="32"/>
  <c r="AG62" i="32"/>
  <c r="AG67" i="32" s="1"/>
  <c r="AF62" i="32"/>
  <c r="AF67" i="32" s="1"/>
  <c r="AE62" i="32"/>
  <c r="AE67" i="32" s="1"/>
  <c r="AD62" i="32"/>
  <c r="AD67" i="32" s="1"/>
  <c r="AC62" i="32"/>
  <c r="AC67" i="32" s="1"/>
  <c r="AB62" i="32"/>
  <c r="AB67" i="32" s="1"/>
  <c r="AA62" i="32"/>
  <c r="AA67" i="32" s="1"/>
  <c r="Z62" i="32"/>
  <c r="Z67" i="32" s="1"/>
  <c r="AK47" i="32"/>
  <c r="AJ47" i="32"/>
  <c r="AI47" i="32"/>
  <c r="AH47" i="32"/>
  <c r="AG47" i="32"/>
  <c r="AF47" i="32"/>
  <c r="AE47" i="32"/>
  <c r="AD47" i="32"/>
  <c r="AC47" i="32"/>
  <c r="AB47" i="32"/>
  <c r="AA47" i="32"/>
  <c r="Z47" i="32"/>
  <c r="AK46" i="32"/>
  <c r="AJ46" i="32"/>
  <c r="AI46" i="32"/>
  <c r="AH46" i="32"/>
  <c r="AG46" i="32"/>
  <c r="AF46" i="32"/>
  <c r="AE46" i="32"/>
  <c r="AD46" i="32"/>
  <c r="AC46" i="32"/>
  <c r="AB46" i="32"/>
  <c r="AA46" i="32"/>
  <c r="Z46" i="32"/>
  <c r="AH41" i="32"/>
  <c r="AD40" i="32"/>
  <c r="AK39" i="32"/>
  <c r="AJ39" i="32"/>
  <c r="AI39" i="32"/>
  <c r="AH39" i="32"/>
  <c r="AG39" i="32"/>
  <c r="AF39" i="32"/>
  <c r="AE39" i="32"/>
  <c r="AD39" i="32"/>
  <c r="AC39" i="32"/>
  <c r="AB39" i="32"/>
  <c r="AA39" i="32"/>
  <c r="Z39" i="32"/>
  <c r="Z38" i="32"/>
  <c r="Z44" i="32" s="1"/>
  <c r="AK36" i="32"/>
  <c r="AK41" i="32" s="1"/>
  <c r="AJ36" i="32"/>
  <c r="AJ41" i="32" s="1"/>
  <c r="AI36" i="32"/>
  <c r="AI41" i="32" s="1"/>
  <c r="AH36" i="32"/>
  <c r="AH37" i="32" s="1"/>
  <c r="AG36" i="32"/>
  <c r="AG41" i="32" s="1"/>
  <c r="AF36" i="32"/>
  <c r="AF41" i="32" s="1"/>
  <c r="AE36" i="32"/>
  <c r="AE41" i="32" s="1"/>
  <c r="AD36" i="32"/>
  <c r="AD41" i="32" s="1"/>
  <c r="AC36" i="32"/>
  <c r="AC41" i="32" s="1"/>
  <c r="AB36" i="32"/>
  <c r="AB41" i="32" s="1"/>
  <c r="AA36" i="32"/>
  <c r="AA41" i="32" s="1"/>
  <c r="Z36" i="32"/>
  <c r="Z40" i="32" s="1"/>
  <c r="AK17" i="32"/>
  <c r="AJ17" i="32"/>
  <c r="AI17" i="32"/>
  <c r="AH17" i="32"/>
  <c r="AG17" i="32"/>
  <c r="AF17" i="32"/>
  <c r="AE17" i="32"/>
  <c r="AD17" i="32"/>
  <c r="AD45" i="32" s="1"/>
  <c r="AC17" i="32"/>
  <c r="AB17" i="32"/>
  <c r="AA17" i="32"/>
  <c r="Z17" i="32"/>
  <c r="Z45" i="32" s="1"/>
  <c r="AH13" i="32"/>
  <c r="AH6" i="32" s="1"/>
  <c r="AK12" i="32"/>
  <c r="AK13" i="32" s="1"/>
  <c r="AK6" i="32" s="1"/>
  <c r="AJ12" i="32"/>
  <c r="AJ13" i="32" s="1"/>
  <c r="AJ6" i="32" s="1"/>
  <c r="AI12" i="32"/>
  <c r="AI13" i="32" s="1"/>
  <c r="AI6" i="32" s="1"/>
  <c r="AH12" i="32"/>
  <c r="AG12" i="32"/>
  <c r="AG13" i="32" s="1"/>
  <c r="AG6" i="32" s="1"/>
  <c r="AF12" i="32"/>
  <c r="AF13" i="32" s="1"/>
  <c r="AF6" i="32" s="1"/>
  <c r="AE12" i="32"/>
  <c r="AE13" i="32" s="1"/>
  <c r="AE6" i="32" s="1"/>
  <c r="AD12" i="32"/>
  <c r="AD13" i="32" s="1"/>
  <c r="AD6" i="32" s="1"/>
  <c r="AC12" i="32"/>
  <c r="AC13" i="32" s="1"/>
  <c r="AC6" i="32" s="1"/>
  <c r="AB12" i="32"/>
  <c r="AB13" i="32" s="1"/>
  <c r="AB6" i="32" s="1"/>
  <c r="AA12" i="32"/>
  <c r="AA13" i="32" s="1"/>
  <c r="AA6" i="32" s="1"/>
  <c r="Z12" i="32"/>
  <c r="Z13" i="32" s="1"/>
  <c r="Z6" i="32" s="1"/>
  <c r="AH88" i="7"/>
  <c r="AD88" i="7"/>
  <c r="AK86" i="7"/>
  <c r="AJ86" i="7"/>
  <c r="AI86" i="7"/>
  <c r="AH86" i="7"/>
  <c r="AG86" i="7"/>
  <c r="AF86" i="7"/>
  <c r="AE86" i="7"/>
  <c r="AD86" i="7"/>
  <c r="AC86" i="7"/>
  <c r="AB86" i="7"/>
  <c r="AA86" i="7"/>
  <c r="AI85" i="7"/>
  <c r="AE85" i="7"/>
  <c r="AA85" i="7"/>
  <c r="AH84" i="7"/>
  <c r="AH87" i="7" s="1"/>
  <c r="AH92" i="7" s="1"/>
  <c r="AD84" i="7"/>
  <c r="AD87" i="7" s="1"/>
  <c r="AD92" i="7" s="1"/>
  <c r="AK83" i="7"/>
  <c r="AK88" i="7" s="1"/>
  <c r="AJ83" i="7"/>
  <c r="AJ88" i="7" s="1"/>
  <c r="AI83" i="7"/>
  <c r="AI88" i="7" s="1"/>
  <c r="AH83" i="7"/>
  <c r="AH85" i="7" s="1"/>
  <c r="AG83" i="7"/>
  <c r="AG88" i="7" s="1"/>
  <c r="AF83" i="7"/>
  <c r="AF88" i="7" s="1"/>
  <c r="AE83" i="7"/>
  <c r="AE88" i="7" s="1"/>
  <c r="AD83" i="7"/>
  <c r="AD85" i="7" s="1"/>
  <c r="AC83" i="7"/>
  <c r="AC88" i="7" s="1"/>
  <c r="AB83" i="7"/>
  <c r="AB88" i="7" s="1"/>
  <c r="AA83" i="7"/>
  <c r="AA88" i="7" s="1"/>
  <c r="AJ67" i="7"/>
  <c r="AF67" i="7"/>
  <c r="AB67" i="7"/>
  <c r="AK65" i="7"/>
  <c r="AJ65" i="7"/>
  <c r="AI65" i="7"/>
  <c r="AH65" i="7"/>
  <c r="AG65" i="7"/>
  <c r="AF65" i="7"/>
  <c r="AE65" i="7"/>
  <c r="AD65" i="7"/>
  <c r="AC65" i="7"/>
  <c r="AB65" i="7"/>
  <c r="AA65" i="7"/>
  <c r="AK64" i="7"/>
  <c r="AG64" i="7"/>
  <c r="AC64" i="7"/>
  <c r="AJ63" i="7"/>
  <c r="AJ66" i="7" s="1"/>
  <c r="AJ71" i="7" s="1"/>
  <c r="AF63" i="7"/>
  <c r="AF66" i="7" s="1"/>
  <c r="AF71" i="7" s="1"/>
  <c r="AB63" i="7"/>
  <c r="AB66" i="7" s="1"/>
  <c r="AB71" i="7" s="1"/>
  <c r="AK62" i="7"/>
  <c r="AK67" i="7" s="1"/>
  <c r="AJ62" i="7"/>
  <c r="AJ64" i="7" s="1"/>
  <c r="AI62" i="7"/>
  <c r="AI67" i="7" s="1"/>
  <c r="AH62" i="7"/>
  <c r="AH67" i="7" s="1"/>
  <c r="AG62" i="7"/>
  <c r="AG67" i="7" s="1"/>
  <c r="AF62" i="7"/>
  <c r="AF64" i="7" s="1"/>
  <c r="AE62" i="7"/>
  <c r="AE67" i="7" s="1"/>
  <c r="AD62" i="7"/>
  <c r="AD67" i="7" s="1"/>
  <c r="AC62" i="7"/>
  <c r="AC67" i="7" s="1"/>
  <c r="AB62" i="7"/>
  <c r="AB64" i="7" s="1"/>
  <c r="AA62" i="7"/>
  <c r="AA67" i="7" s="1"/>
  <c r="AK47" i="7"/>
  <c r="AJ47" i="7"/>
  <c r="AI47" i="7"/>
  <c r="AH47" i="7"/>
  <c r="AG47" i="7"/>
  <c r="AF47" i="7"/>
  <c r="AE47" i="7"/>
  <c r="AD47" i="7"/>
  <c r="AC47" i="7"/>
  <c r="AB47" i="7"/>
  <c r="AA47" i="7"/>
  <c r="AK46" i="7"/>
  <c r="AJ46" i="7"/>
  <c r="AI46" i="7"/>
  <c r="AH46" i="7"/>
  <c r="AG46" i="7"/>
  <c r="AF46" i="7"/>
  <c r="AE46" i="7"/>
  <c r="AD46" i="7"/>
  <c r="AC46" i="7"/>
  <c r="AB46" i="7"/>
  <c r="AA46" i="7"/>
  <c r="AJ41" i="7"/>
  <c r="AF41" i="7"/>
  <c r="AB41" i="7"/>
  <c r="AK39" i="7"/>
  <c r="AJ39" i="7"/>
  <c r="AI39" i="7"/>
  <c r="AH39" i="7"/>
  <c r="AG39" i="7"/>
  <c r="AF39" i="7"/>
  <c r="AE39" i="7"/>
  <c r="AD39" i="7"/>
  <c r="AC39" i="7"/>
  <c r="AB39" i="7"/>
  <c r="AA39" i="7"/>
  <c r="AK38" i="7"/>
  <c r="AG38" i="7"/>
  <c r="AC38" i="7"/>
  <c r="AJ37" i="7"/>
  <c r="AF37" i="7"/>
  <c r="AB37" i="7"/>
  <c r="AK36" i="7"/>
  <c r="AK40" i="7" s="1"/>
  <c r="AJ36" i="7"/>
  <c r="AJ38" i="7" s="1"/>
  <c r="AI36" i="7"/>
  <c r="AH36" i="7"/>
  <c r="AH40" i="7" s="1"/>
  <c r="AG36" i="7"/>
  <c r="AG40" i="7" s="1"/>
  <c r="AF36" i="7"/>
  <c r="AF38" i="7" s="1"/>
  <c r="AE36" i="7"/>
  <c r="AD36" i="7"/>
  <c r="AD40" i="7" s="1"/>
  <c r="AC36" i="7"/>
  <c r="AC40" i="7" s="1"/>
  <c r="AB36" i="7"/>
  <c r="AB38" i="7" s="1"/>
  <c r="AA36" i="7"/>
  <c r="AA40" i="7" s="1"/>
  <c r="AK17" i="7"/>
  <c r="AK45" i="7" s="1"/>
  <c r="AJ17" i="7"/>
  <c r="AI17" i="7"/>
  <c r="AH17" i="7"/>
  <c r="AG17" i="7"/>
  <c r="AG45" i="7" s="1"/>
  <c r="AF17" i="7"/>
  <c r="AE17" i="7"/>
  <c r="AD17" i="7"/>
  <c r="AC17" i="7"/>
  <c r="AC45" i="7" s="1"/>
  <c r="AB17" i="7"/>
  <c r="AA17" i="7"/>
  <c r="AK13" i="7"/>
  <c r="AK6" i="7" s="1"/>
  <c r="AG13" i="7"/>
  <c r="AG6" i="7" s="1"/>
  <c r="AC13" i="7"/>
  <c r="AC6" i="7" s="1"/>
  <c r="AK12" i="7"/>
  <c r="AJ12" i="7"/>
  <c r="AJ13" i="7" s="1"/>
  <c r="AJ6" i="7" s="1"/>
  <c r="AI12" i="7"/>
  <c r="AI13" i="7" s="1"/>
  <c r="AI6" i="7" s="1"/>
  <c r="AH12" i="7"/>
  <c r="AH13" i="7" s="1"/>
  <c r="AH6" i="7" s="1"/>
  <c r="AG12" i="7"/>
  <c r="AF12" i="7"/>
  <c r="AF13" i="7" s="1"/>
  <c r="AF6" i="7" s="1"/>
  <c r="AE12" i="7"/>
  <c r="AE13" i="7" s="1"/>
  <c r="AE6" i="7" s="1"/>
  <c r="AD12" i="7"/>
  <c r="AD13" i="7" s="1"/>
  <c r="AD6" i="7" s="1"/>
  <c r="AC12" i="7"/>
  <c r="AB12" i="7"/>
  <c r="AB13" i="7" s="1"/>
  <c r="AB6" i="7" s="1"/>
  <c r="AA12" i="7"/>
  <c r="AA13" i="7" s="1"/>
  <c r="AA6" i="7" s="1"/>
  <c r="AK130" i="27"/>
  <c r="AK138" i="27" s="1"/>
  <c r="AJ130" i="27"/>
  <c r="AJ138" i="27" s="1"/>
  <c r="AI130" i="27"/>
  <c r="AI138" i="27" s="1"/>
  <c r="AH130" i="27"/>
  <c r="AH138" i="27" s="1"/>
  <c r="AG130" i="27"/>
  <c r="AG138" i="27" s="1"/>
  <c r="AF130" i="27"/>
  <c r="AF138" i="27" s="1"/>
  <c r="AE130" i="27"/>
  <c r="AE138" i="27" s="1"/>
  <c r="AD130" i="27"/>
  <c r="AD138" i="27" s="1"/>
  <c r="AC130" i="27"/>
  <c r="AC138" i="27" s="1"/>
  <c r="AB130" i="27"/>
  <c r="AB138" i="27" s="1"/>
  <c r="AA130" i="27"/>
  <c r="AA138" i="27" s="1"/>
  <c r="Z130" i="27"/>
  <c r="Z138" i="27" s="1"/>
  <c r="AK120" i="27"/>
  <c r="AJ120" i="27"/>
  <c r="AI120" i="27"/>
  <c r="AH120" i="27"/>
  <c r="AG120" i="27"/>
  <c r="AF120" i="27"/>
  <c r="AE120" i="27"/>
  <c r="AD120" i="27"/>
  <c r="AC120" i="27"/>
  <c r="AB120" i="27"/>
  <c r="AA120" i="27"/>
  <c r="Z120" i="27"/>
  <c r="AK118" i="27"/>
  <c r="AJ118" i="27"/>
  <c r="AI118" i="27"/>
  <c r="AH118" i="27"/>
  <c r="AG118" i="27"/>
  <c r="AF118" i="27"/>
  <c r="AE118" i="27"/>
  <c r="AD118" i="27"/>
  <c r="AC118" i="27"/>
  <c r="AB118" i="27"/>
  <c r="AA118" i="27"/>
  <c r="Z118" i="27"/>
  <c r="AK114" i="27"/>
  <c r="AJ114" i="27"/>
  <c r="AI114" i="27"/>
  <c r="AH114" i="27"/>
  <c r="AG114" i="27"/>
  <c r="AF114" i="27"/>
  <c r="AE114" i="27"/>
  <c r="AD114" i="27"/>
  <c r="AC114" i="27"/>
  <c r="AB114" i="27"/>
  <c r="AA114" i="27"/>
  <c r="Z114" i="27"/>
  <c r="AK108" i="27"/>
  <c r="AJ108" i="27"/>
  <c r="AI108" i="27"/>
  <c r="AH108" i="27"/>
  <c r="AG108" i="27"/>
  <c r="AF108" i="27"/>
  <c r="AE108" i="27"/>
  <c r="AD108" i="27"/>
  <c r="AC108" i="27"/>
  <c r="AB108" i="27"/>
  <c r="AA108" i="27"/>
  <c r="Z108" i="27"/>
  <c r="AK104" i="27"/>
  <c r="AJ104" i="27"/>
  <c r="AI104" i="27"/>
  <c r="AH104" i="27"/>
  <c r="AG104" i="27"/>
  <c r="AF104" i="27"/>
  <c r="AE104" i="27"/>
  <c r="AD104" i="27"/>
  <c r="AC104" i="27"/>
  <c r="AB104" i="27"/>
  <c r="AA104" i="27"/>
  <c r="Z104" i="27"/>
  <c r="AK100" i="27"/>
  <c r="AJ100" i="27"/>
  <c r="AI100" i="27"/>
  <c r="AH100" i="27"/>
  <c r="AG100" i="27"/>
  <c r="AF100" i="27"/>
  <c r="AE100" i="27"/>
  <c r="AD100" i="27"/>
  <c r="AC100" i="27"/>
  <c r="AB100" i="27"/>
  <c r="AA100" i="27"/>
  <c r="Z100" i="27"/>
  <c r="AK98" i="27"/>
  <c r="AJ98" i="27"/>
  <c r="AI98" i="27"/>
  <c r="AH98" i="27"/>
  <c r="AG98" i="27"/>
  <c r="AF98" i="27"/>
  <c r="AE98" i="27"/>
  <c r="AD98" i="27"/>
  <c r="AC98" i="27"/>
  <c r="AB98" i="27"/>
  <c r="AA98" i="27"/>
  <c r="Z98" i="27"/>
  <c r="AK92" i="27"/>
  <c r="AK150" i="27" s="1"/>
  <c r="AJ92" i="27"/>
  <c r="AJ150" i="27" s="1"/>
  <c r="AI92" i="27"/>
  <c r="AI150" i="27" s="1"/>
  <c r="AH92" i="27"/>
  <c r="AH150" i="27" s="1"/>
  <c r="AG92" i="27"/>
  <c r="AG150" i="27" s="1"/>
  <c r="AF92" i="27"/>
  <c r="AF150" i="27" s="1"/>
  <c r="AE92" i="27"/>
  <c r="AE150" i="27" s="1"/>
  <c r="AD92" i="27"/>
  <c r="AD150" i="27" s="1"/>
  <c r="AC92" i="27"/>
  <c r="AC150" i="27" s="1"/>
  <c r="AB92" i="27"/>
  <c r="AB150" i="27" s="1"/>
  <c r="AA92" i="27"/>
  <c r="AA150" i="27" s="1"/>
  <c r="Z92" i="27"/>
  <c r="Z150" i="27" s="1"/>
  <c r="AK84" i="27"/>
  <c r="AJ84" i="27"/>
  <c r="AI84" i="27"/>
  <c r="AH84" i="27"/>
  <c r="AG84" i="27"/>
  <c r="AF84" i="27"/>
  <c r="AE84" i="27"/>
  <c r="AD84" i="27"/>
  <c r="AC84" i="27"/>
  <c r="AB84" i="27"/>
  <c r="AA84" i="27"/>
  <c r="Z84" i="27"/>
  <c r="AK81" i="27"/>
  <c r="AJ81" i="27"/>
  <c r="AI81" i="27"/>
  <c r="AH81" i="27"/>
  <c r="AG81" i="27"/>
  <c r="AF81" i="27"/>
  <c r="AE81" i="27"/>
  <c r="AD81" i="27"/>
  <c r="AC81" i="27"/>
  <c r="AB81" i="27"/>
  <c r="AA81" i="27"/>
  <c r="Z81" i="27"/>
  <c r="AK75" i="27"/>
  <c r="AJ75" i="27"/>
  <c r="AI75" i="27"/>
  <c r="AH75" i="27"/>
  <c r="AG75" i="27"/>
  <c r="AF75" i="27"/>
  <c r="AE75" i="27"/>
  <c r="AD75" i="27"/>
  <c r="AC75" i="27"/>
  <c r="AB75" i="27"/>
  <c r="AA75" i="27"/>
  <c r="Z75" i="27"/>
  <c r="AK70" i="27"/>
  <c r="AJ70" i="27"/>
  <c r="AI70" i="27"/>
  <c r="AH70" i="27"/>
  <c r="AG70" i="27"/>
  <c r="AF70" i="27"/>
  <c r="AE70" i="27"/>
  <c r="AD70" i="27"/>
  <c r="AC70" i="27"/>
  <c r="AB70" i="27"/>
  <c r="AA70" i="27"/>
  <c r="Z70" i="27"/>
  <c r="AK68" i="27"/>
  <c r="AK96" i="27" s="1"/>
  <c r="AJ68" i="27"/>
  <c r="AJ96" i="27" s="1"/>
  <c r="AI68" i="27"/>
  <c r="AI96" i="27" s="1"/>
  <c r="AH68" i="27"/>
  <c r="AH96" i="27" s="1"/>
  <c r="AG68" i="27"/>
  <c r="AG96" i="27" s="1"/>
  <c r="AF68" i="27"/>
  <c r="AF96" i="27" s="1"/>
  <c r="AE68" i="27"/>
  <c r="AE96" i="27" s="1"/>
  <c r="AD68" i="27"/>
  <c r="AD96" i="27" s="1"/>
  <c r="AC68" i="27"/>
  <c r="AC96" i="27" s="1"/>
  <c r="AB68" i="27"/>
  <c r="AB96" i="27" s="1"/>
  <c r="AA68" i="27"/>
  <c r="AA96" i="27" s="1"/>
  <c r="Z68" i="27"/>
  <c r="Z96" i="27" s="1"/>
  <c r="AK49" i="27"/>
  <c r="AK56" i="27" s="1"/>
  <c r="AJ49" i="27"/>
  <c r="AJ56" i="27" s="1"/>
  <c r="AI49" i="27"/>
  <c r="AI56" i="27" s="1"/>
  <c r="AH49" i="27"/>
  <c r="AH56" i="27" s="1"/>
  <c r="AG49" i="27"/>
  <c r="AG56" i="27" s="1"/>
  <c r="AF49" i="27"/>
  <c r="AF56" i="27" s="1"/>
  <c r="AE49" i="27"/>
  <c r="AE56" i="27" s="1"/>
  <c r="AD49" i="27"/>
  <c r="AD56" i="27" s="1"/>
  <c r="AC49" i="27"/>
  <c r="AC56" i="27" s="1"/>
  <c r="AB49" i="27"/>
  <c r="AB56" i="27" s="1"/>
  <c r="AA49" i="27"/>
  <c r="AA56" i="27" s="1"/>
  <c r="Z49" i="27"/>
  <c r="Z56" i="27" s="1"/>
  <c r="AK38" i="27"/>
  <c r="AJ38" i="27"/>
  <c r="AI38" i="27"/>
  <c r="AH38" i="27"/>
  <c r="AG38" i="27"/>
  <c r="AF38" i="27"/>
  <c r="AE38" i="27"/>
  <c r="AD38" i="27"/>
  <c r="AC38" i="27"/>
  <c r="AB38" i="27"/>
  <c r="AA38" i="27"/>
  <c r="Z38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AK13" i="27"/>
  <c r="AJ13" i="27"/>
  <c r="AI13" i="27"/>
  <c r="AH13" i="27"/>
  <c r="AG13" i="27"/>
  <c r="AF13" i="27"/>
  <c r="AE13" i="27"/>
  <c r="AD13" i="27"/>
  <c r="AC13" i="27"/>
  <c r="AB13" i="27"/>
  <c r="AA13" i="27"/>
  <c r="Z13" i="27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AK6" i="27"/>
  <c r="AK46" i="27" s="1"/>
  <c r="AJ6" i="27"/>
  <c r="AJ46" i="27" s="1"/>
  <c r="AI6" i="27"/>
  <c r="AI46" i="27" s="1"/>
  <c r="AH6" i="27"/>
  <c r="AH46" i="27" s="1"/>
  <c r="AG6" i="27"/>
  <c r="AG46" i="27" s="1"/>
  <c r="AF6" i="27"/>
  <c r="AF46" i="27" s="1"/>
  <c r="AE6" i="27"/>
  <c r="AE46" i="27" s="1"/>
  <c r="AD6" i="27"/>
  <c r="AD46" i="27" s="1"/>
  <c r="AC6" i="27"/>
  <c r="AC46" i="27" s="1"/>
  <c r="AB6" i="27"/>
  <c r="AB46" i="27" s="1"/>
  <c r="AA6" i="27"/>
  <c r="AA46" i="27" s="1"/>
  <c r="Z6" i="27"/>
  <c r="Z46" i="27" s="1"/>
  <c r="AH43" i="41" l="1"/>
  <c r="AD42" i="41"/>
  <c r="AD43" i="41"/>
  <c r="AD44" i="41"/>
  <c r="AH69" i="41"/>
  <c r="AD68" i="41"/>
  <c r="AD69" i="41"/>
  <c r="AD70" i="41"/>
  <c r="Z40" i="41"/>
  <c r="Z45" i="41" s="1"/>
  <c r="AD41" i="41"/>
  <c r="Z44" i="41"/>
  <c r="Z43" i="41"/>
  <c r="Z69" i="41"/>
  <c r="Z91" i="41"/>
  <c r="Z89" i="41"/>
  <c r="AH44" i="41"/>
  <c r="AH70" i="41"/>
  <c r="Z88" i="41"/>
  <c r="AD88" i="41"/>
  <c r="AH88" i="41"/>
  <c r="Z84" i="41"/>
  <c r="Z87" i="41" s="1"/>
  <c r="Z92" i="41" s="1"/>
  <c r="AD85" i="41"/>
  <c r="AF45" i="41"/>
  <c r="Z70" i="41"/>
  <c r="AE45" i="41"/>
  <c r="AD87" i="41"/>
  <c r="AD92" i="41" s="1"/>
  <c r="AH89" i="41"/>
  <c r="AH91" i="41"/>
  <c r="AH90" i="41"/>
  <c r="AA37" i="41"/>
  <c r="AE37" i="41"/>
  <c r="AI37" i="41"/>
  <c r="AA38" i="41"/>
  <c r="AE38" i="41"/>
  <c r="AI38" i="41"/>
  <c r="AA40" i="41"/>
  <c r="AA45" i="41" s="1"/>
  <c r="AE40" i="41"/>
  <c r="AI40" i="41"/>
  <c r="AI45" i="41" s="1"/>
  <c r="AA63" i="41"/>
  <c r="AA66" i="41" s="1"/>
  <c r="AA71" i="41" s="1"/>
  <c r="AE63" i="41"/>
  <c r="AE66" i="41" s="1"/>
  <c r="AE71" i="41" s="1"/>
  <c r="AI63" i="41"/>
  <c r="AI66" i="41" s="1"/>
  <c r="AI71" i="41" s="1"/>
  <c r="AA64" i="41"/>
  <c r="AE64" i="41"/>
  <c r="AI64" i="41"/>
  <c r="AA84" i="41"/>
  <c r="AA87" i="41" s="1"/>
  <c r="AA92" i="41" s="1"/>
  <c r="AE84" i="41"/>
  <c r="AE87" i="41" s="1"/>
  <c r="AE92" i="41" s="1"/>
  <c r="AI84" i="41"/>
  <c r="AI87" i="41" s="1"/>
  <c r="AI92" i="41" s="1"/>
  <c r="AA85" i="41"/>
  <c r="AE85" i="41"/>
  <c r="AI85" i="41"/>
  <c r="AB37" i="41"/>
  <c r="AF37" i="41"/>
  <c r="AJ37" i="41"/>
  <c r="AB38" i="41"/>
  <c r="AF38" i="41"/>
  <c r="AJ38" i="41"/>
  <c r="AB40" i="41"/>
  <c r="AB45" i="41" s="1"/>
  <c r="AF40" i="41"/>
  <c r="AJ40" i="41"/>
  <c r="AJ45" i="41" s="1"/>
  <c r="AB63" i="41"/>
  <c r="AB66" i="41" s="1"/>
  <c r="AB71" i="41" s="1"/>
  <c r="AF63" i="41"/>
  <c r="AF66" i="41" s="1"/>
  <c r="AF71" i="41" s="1"/>
  <c r="AJ63" i="41"/>
  <c r="AJ66" i="41" s="1"/>
  <c r="AJ71" i="41" s="1"/>
  <c r="AB64" i="41"/>
  <c r="AF64" i="41"/>
  <c r="AJ64" i="41"/>
  <c r="AB84" i="41"/>
  <c r="AB87" i="41" s="1"/>
  <c r="AB92" i="41" s="1"/>
  <c r="AF84" i="41"/>
  <c r="AF87" i="41" s="1"/>
  <c r="AF92" i="41" s="1"/>
  <c r="AJ84" i="41"/>
  <c r="AJ87" i="41" s="1"/>
  <c r="AJ92" i="41" s="1"/>
  <c r="AB85" i="41"/>
  <c r="AF85" i="41"/>
  <c r="AJ85" i="41"/>
  <c r="AC37" i="41"/>
  <c r="AG37" i="41"/>
  <c r="AK37" i="41"/>
  <c r="AC38" i="41"/>
  <c r="AG38" i="41"/>
  <c r="AK38" i="41"/>
  <c r="AC40" i="41"/>
  <c r="AC45" i="41" s="1"/>
  <c r="AG40" i="41"/>
  <c r="AG45" i="41" s="1"/>
  <c r="AK40" i="41"/>
  <c r="AK45" i="41" s="1"/>
  <c r="AC63" i="41"/>
  <c r="AC66" i="41" s="1"/>
  <c r="AC71" i="41" s="1"/>
  <c r="AG63" i="41"/>
  <c r="AG66" i="41" s="1"/>
  <c r="AG71" i="41" s="1"/>
  <c r="AK63" i="41"/>
  <c r="AK66" i="41" s="1"/>
  <c r="AK71" i="41" s="1"/>
  <c r="AC64" i="41"/>
  <c r="AG64" i="41"/>
  <c r="AK64" i="41"/>
  <c r="AC84" i="41"/>
  <c r="AC87" i="41" s="1"/>
  <c r="AC92" i="41" s="1"/>
  <c r="AG84" i="41"/>
  <c r="AG87" i="41" s="1"/>
  <c r="AG92" i="41" s="1"/>
  <c r="AK84" i="41"/>
  <c r="AK87" i="41" s="1"/>
  <c r="AK92" i="41" s="1"/>
  <c r="AC85" i="41"/>
  <c r="AG85" i="41"/>
  <c r="AK85" i="41"/>
  <c r="Z44" i="40"/>
  <c r="Z42" i="40"/>
  <c r="Z70" i="40"/>
  <c r="Z68" i="40"/>
  <c r="Z37" i="40"/>
  <c r="AD38" i="40"/>
  <c r="AH40" i="40"/>
  <c r="AH45" i="40" s="1"/>
  <c r="Z63" i="40"/>
  <c r="Z66" i="40" s="1"/>
  <c r="Z71" i="40" s="1"/>
  <c r="AD64" i="40"/>
  <c r="Z84" i="40"/>
  <c r="Z87" i="40" s="1"/>
  <c r="Z92" i="40" s="1"/>
  <c r="AD85" i="40"/>
  <c r="AD37" i="40"/>
  <c r="AH38" i="40"/>
  <c r="Z41" i="40"/>
  <c r="AD63" i="40"/>
  <c r="AD66" i="40" s="1"/>
  <c r="AD71" i="40" s="1"/>
  <c r="AH64" i="40"/>
  <c r="Z67" i="40"/>
  <c r="AD84" i="40"/>
  <c r="AD87" i="40" s="1"/>
  <c r="AD92" i="40" s="1"/>
  <c r="AH85" i="40"/>
  <c r="AH37" i="40"/>
  <c r="Z40" i="40"/>
  <c r="Z45" i="40" s="1"/>
  <c r="AD41" i="40"/>
  <c r="AH63" i="40"/>
  <c r="AH66" i="40" s="1"/>
  <c r="AH71" i="40" s="1"/>
  <c r="AH84" i="40"/>
  <c r="AH87" i="40" s="1"/>
  <c r="AH92" i="40" s="1"/>
  <c r="Z85" i="40"/>
  <c r="AA37" i="40"/>
  <c r="AE37" i="40"/>
  <c r="AI37" i="40"/>
  <c r="AA38" i="40"/>
  <c r="AE38" i="40"/>
  <c r="AI38" i="40"/>
  <c r="AA40" i="40"/>
  <c r="AA45" i="40" s="1"/>
  <c r="AE40" i="40"/>
  <c r="AE45" i="40" s="1"/>
  <c r="AI40" i="40"/>
  <c r="AI45" i="40" s="1"/>
  <c r="AA63" i="40"/>
  <c r="AA66" i="40" s="1"/>
  <c r="AA71" i="40" s="1"/>
  <c r="AE63" i="40"/>
  <c r="AE66" i="40" s="1"/>
  <c r="AE71" i="40" s="1"/>
  <c r="AI63" i="40"/>
  <c r="AI66" i="40" s="1"/>
  <c r="AI71" i="40" s="1"/>
  <c r="AA64" i="40"/>
  <c r="AE64" i="40"/>
  <c r="AI64" i="40"/>
  <c r="AA84" i="40"/>
  <c r="AA87" i="40" s="1"/>
  <c r="AA92" i="40" s="1"/>
  <c r="AE84" i="40"/>
  <c r="AE87" i="40" s="1"/>
  <c r="AE92" i="40" s="1"/>
  <c r="AI84" i="40"/>
  <c r="AI87" i="40" s="1"/>
  <c r="AI92" i="40" s="1"/>
  <c r="AA85" i="40"/>
  <c r="AE85" i="40"/>
  <c r="AI85" i="40"/>
  <c r="AB37" i="40"/>
  <c r="AF37" i="40"/>
  <c r="AJ37" i="40"/>
  <c r="AB38" i="40"/>
  <c r="AF38" i="40"/>
  <c r="AJ38" i="40"/>
  <c r="AB40" i="40"/>
  <c r="AB45" i="40" s="1"/>
  <c r="AF40" i="40"/>
  <c r="AF45" i="40" s="1"/>
  <c r="AJ40" i="40"/>
  <c r="AJ45" i="40" s="1"/>
  <c r="AB63" i="40"/>
  <c r="AB66" i="40" s="1"/>
  <c r="AB71" i="40" s="1"/>
  <c r="AF63" i="40"/>
  <c r="AF66" i="40" s="1"/>
  <c r="AF71" i="40" s="1"/>
  <c r="AJ63" i="40"/>
  <c r="AJ66" i="40" s="1"/>
  <c r="AJ71" i="40" s="1"/>
  <c r="AB64" i="40"/>
  <c r="AF64" i="40"/>
  <c r="AJ64" i="40"/>
  <c r="AB84" i="40"/>
  <c r="AB87" i="40" s="1"/>
  <c r="AB92" i="40" s="1"/>
  <c r="AF84" i="40"/>
  <c r="AF87" i="40" s="1"/>
  <c r="AF92" i="40" s="1"/>
  <c r="AJ84" i="40"/>
  <c r="AJ87" i="40" s="1"/>
  <c r="AJ92" i="40" s="1"/>
  <c r="AB85" i="40"/>
  <c r="AF85" i="40"/>
  <c r="AJ85" i="40"/>
  <c r="AC37" i="40"/>
  <c r="AG37" i="40"/>
  <c r="AK37" i="40"/>
  <c r="AC38" i="40"/>
  <c r="AG38" i="40"/>
  <c r="AK38" i="40"/>
  <c r="AC40" i="40"/>
  <c r="AC45" i="40" s="1"/>
  <c r="AG40" i="40"/>
  <c r="AG45" i="40" s="1"/>
  <c r="AK40" i="40"/>
  <c r="AK45" i="40" s="1"/>
  <c r="AC63" i="40"/>
  <c r="AC66" i="40" s="1"/>
  <c r="AC71" i="40" s="1"/>
  <c r="AG63" i="40"/>
  <c r="AG66" i="40" s="1"/>
  <c r="AG71" i="40" s="1"/>
  <c r="AK63" i="40"/>
  <c r="AK66" i="40" s="1"/>
  <c r="AK71" i="40" s="1"/>
  <c r="AC64" i="40"/>
  <c r="AG64" i="40"/>
  <c r="AK64" i="40"/>
  <c r="AC84" i="40"/>
  <c r="AC87" i="40" s="1"/>
  <c r="AC92" i="40" s="1"/>
  <c r="AG84" i="40"/>
  <c r="AG87" i="40" s="1"/>
  <c r="AG92" i="40" s="1"/>
  <c r="AK84" i="40"/>
  <c r="AK87" i="40" s="1"/>
  <c r="AK92" i="40" s="1"/>
  <c r="AC85" i="40"/>
  <c r="AG85" i="40"/>
  <c r="AK85" i="40"/>
  <c r="Z44" i="39"/>
  <c r="Z42" i="39"/>
  <c r="Z70" i="39"/>
  <c r="Z68" i="39"/>
  <c r="Z37" i="39"/>
  <c r="AD38" i="39"/>
  <c r="AH40" i="39"/>
  <c r="AH45" i="39" s="1"/>
  <c r="Z63" i="39"/>
  <c r="Z66" i="39" s="1"/>
  <c r="Z71" i="39" s="1"/>
  <c r="AD64" i="39"/>
  <c r="AD88" i="39"/>
  <c r="AD85" i="39"/>
  <c r="AH88" i="39"/>
  <c r="AH85" i="39"/>
  <c r="Z84" i="39"/>
  <c r="Z87" i="39" s="1"/>
  <c r="Z92" i="39" s="1"/>
  <c r="AD37" i="39"/>
  <c r="AH38" i="39"/>
  <c r="Z41" i="39"/>
  <c r="AD63" i="39"/>
  <c r="AD66" i="39" s="1"/>
  <c r="AD71" i="39" s="1"/>
  <c r="AH64" i="39"/>
  <c r="Z67" i="39"/>
  <c r="AD84" i="39"/>
  <c r="AD87" i="39" s="1"/>
  <c r="AD92" i="39" s="1"/>
  <c r="AH37" i="39"/>
  <c r="Z40" i="39"/>
  <c r="Z45" i="39" s="1"/>
  <c r="AD41" i="39"/>
  <c r="AH84" i="39"/>
  <c r="AH87" i="39" s="1"/>
  <c r="AH92" i="39" s="1"/>
  <c r="Z85" i="39"/>
  <c r="AA37" i="39"/>
  <c r="AE37" i="39"/>
  <c r="AI37" i="39"/>
  <c r="AA38" i="39"/>
  <c r="AE38" i="39"/>
  <c r="AI38" i="39"/>
  <c r="AA40" i="39"/>
  <c r="AA45" i="39" s="1"/>
  <c r="AE40" i="39"/>
  <c r="AE45" i="39" s="1"/>
  <c r="AI40" i="39"/>
  <c r="AI45" i="39" s="1"/>
  <c r="AA63" i="39"/>
  <c r="AA66" i="39" s="1"/>
  <c r="AA71" i="39" s="1"/>
  <c r="AE63" i="39"/>
  <c r="AE66" i="39" s="1"/>
  <c r="AE71" i="39" s="1"/>
  <c r="AI63" i="39"/>
  <c r="AI66" i="39" s="1"/>
  <c r="AI71" i="39" s="1"/>
  <c r="AA64" i="39"/>
  <c r="AE64" i="39"/>
  <c r="AI64" i="39"/>
  <c r="AA84" i="39"/>
  <c r="AA87" i="39" s="1"/>
  <c r="AA92" i="39" s="1"/>
  <c r="AE84" i="39"/>
  <c r="AE87" i="39" s="1"/>
  <c r="AE92" i="39" s="1"/>
  <c r="AI84" i="39"/>
  <c r="AI87" i="39" s="1"/>
  <c r="AI92" i="39" s="1"/>
  <c r="AA85" i="39"/>
  <c r="AE85" i="39"/>
  <c r="AI85" i="39"/>
  <c r="AB37" i="39"/>
  <c r="AF37" i="39"/>
  <c r="AJ37" i="39"/>
  <c r="AB38" i="39"/>
  <c r="AF38" i="39"/>
  <c r="AJ38" i="39"/>
  <c r="AB40" i="39"/>
  <c r="AB45" i="39" s="1"/>
  <c r="AF40" i="39"/>
  <c r="AF45" i="39" s="1"/>
  <c r="AJ40" i="39"/>
  <c r="AJ45" i="39" s="1"/>
  <c r="AB63" i="39"/>
  <c r="AB66" i="39" s="1"/>
  <c r="AB71" i="39" s="1"/>
  <c r="AF63" i="39"/>
  <c r="AF66" i="39" s="1"/>
  <c r="AF71" i="39" s="1"/>
  <c r="AJ63" i="39"/>
  <c r="AJ66" i="39" s="1"/>
  <c r="AJ71" i="39" s="1"/>
  <c r="AB64" i="39"/>
  <c r="AF64" i="39"/>
  <c r="AJ64" i="39"/>
  <c r="AB84" i="39"/>
  <c r="AB87" i="39" s="1"/>
  <c r="AB92" i="39" s="1"/>
  <c r="AF84" i="39"/>
  <c r="AF87" i="39" s="1"/>
  <c r="AF92" i="39" s="1"/>
  <c r="AJ84" i="39"/>
  <c r="AJ87" i="39" s="1"/>
  <c r="AJ92" i="39" s="1"/>
  <c r="AB85" i="39"/>
  <c r="AF85" i="39"/>
  <c r="AJ85" i="39"/>
  <c r="AC37" i="39"/>
  <c r="AG37" i="39"/>
  <c r="AK37" i="39"/>
  <c r="AC38" i="39"/>
  <c r="AG38" i="39"/>
  <c r="AK38" i="39"/>
  <c r="AC40" i="39"/>
  <c r="AC45" i="39" s="1"/>
  <c r="AG40" i="39"/>
  <c r="AG45" i="39" s="1"/>
  <c r="AK40" i="39"/>
  <c r="AK45" i="39" s="1"/>
  <c r="AC63" i="39"/>
  <c r="AC66" i="39" s="1"/>
  <c r="AC71" i="39" s="1"/>
  <c r="AG63" i="39"/>
  <c r="AG66" i="39" s="1"/>
  <c r="AG71" i="39" s="1"/>
  <c r="AK63" i="39"/>
  <c r="AK66" i="39" s="1"/>
  <c r="AK71" i="39" s="1"/>
  <c r="AC64" i="39"/>
  <c r="AG64" i="39"/>
  <c r="AK64" i="39"/>
  <c r="AC84" i="39"/>
  <c r="AC87" i="39" s="1"/>
  <c r="AC92" i="39" s="1"/>
  <c r="AG84" i="39"/>
  <c r="AG87" i="39" s="1"/>
  <c r="AG92" i="39" s="1"/>
  <c r="AK84" i="39"/>
  <c r="AK87" i="39" s="1"/>
  <c r="AK92" i="39" s="1"/>
  <c r="AC85" i="39"/>
  <c r="AG85" i="39"/>
  <c r="AK85" i="39"/>
  <c r="Z43" i="32"/>
  <c r="Z37" i="32"/>
  <c r="AD38" i="32"/>
  <c r="AH40" i="32"/>
  <c r="AH45" i="32" s="1"/>
  <c r="Z42" i="32"/>
  <c r="Z63" i="32"/>
  <c r="Z66" i="32" s="1"/>
  <c r="Z71" i="32" s="1"/>
  <c r="AD64" i="32"/>
  <c r="Z68" i="32"/>
  <c r="AH70" i="32"/>
  <c r="Z88" i="32"/>
  <c r="Z85" i="32"/>
  <c r="AD88" i="32"/>
  <c r="AD85" i="32"/>
  <c r="AH88" i="32"/>
  <c r="AH85" i="32"/>
  <c r="Z84" i="32"/>
  <c r="Z87" i="32" s="1"/>
  <c r="Z92" i="32" s="1"/>
  <c r="AD37" i="32"/>
  <c r="AH38" i="32"/>
  <c r="Z41" i="32"/>
  <c r="AH69" i="32"/>
  <c r="AD84" i="32"/>
  <c r="AD87" i="32" s="1"/>
  <c r="AD92" i="32" s="1"/>
  <c r="AK45" i="32"/>
  <c r="AH84" i="32"/>
  <c r="AH87" i="32" s="1"/>
  <c r="AH92" i="32" s="1"/>
  <c r="AA37" i="32"/>
  <c r="AE37" i="32"/>
  <c r="AI37" i="32"/>
  <c r="AA38" i="32"/>
  <c r="AE38" i="32"/>
  <c r="AI38" i="32"/>
  <c r="AA40" i="32"/>
  <c r="AA45" i="32" s="1"/>
  <c r="AE40" i="32"/>
  <c r="AE45" i="32" s="1"/>
  <c r="AI40" i="32"/>
  <c r="AI45" i="32" s="1"/>
  <c r="AA63" i="32"/>
  <c r="AA66" i="32" s="1"/>
  <c r="AA71" i="32" s="1"/>
  <c r="AE63" i="32"/>
  <c r="AE66" i="32" s="1"/>
  <c r="AE71" i="32" s="1"/>
  <c r="AI63" i="32"/>
  <c r="AI66" i="32" s="1"/>
  <c r="AI71" i="32" s="1"/>
  <c r="AA64" i="32"/>
  <c r="AE64" i="32"/>
  <c r="AI64" i="32"/>
  <c r="AA84" i="32"/>
  <c r="AA87" i="32" s="1"/>
  <c r="AA92" i="32" s="1"/>
  <c r="AE84" i="32"/>
  <c r="AE87" i="32" s="1"/>
  <c r="AE92" i="32" s="1"/>
  <c r="AI84" i="32"/>
  <c r="AI87" i="32" s="1"/>
  <c r="AI92" i="32" s="1"/>
  <c r="AA85" i="32"/>
  <c r="AE85" i="32"/>
  <c r="AI85" i="32"/>
  <c r="AB37" i="32"/>
  <c r="AF37" i="32"/>
  <c r="AJ37" i="32"/>
  <c r="AB38" i="32"/>
  <c r="AF38" i="32"/>
  <c r="AJ38" i="32"/>
  <c r="AB40" i="32"/>
  <c r="AB45" i="32" s="1"/>
  <c r="AF40" i="32"/>
  <c r="AF45" i="32" s="1"/>
  <c r="AJ40" i="32"/>
  <c r="AJ45" i="32" s="1"/>
  <c r="AB63" i="32"/>
  <c r="AB66" i="32" s="1"/>
  <c r="AB71" i="32" s="1"/>
  <c r="AF63" i="32"/>
  <c r="AF66" i="32" s="1"/>
  <c r="AF71" i="32" s="1"/>
  <c r="AJ63" i="32"/>
  <c r="AJ66" i="32" s="1"/>
  <c r="AJ71" i="32" s="1"/>
  <c r="AB64" i="32"/>
  <c r="AF64" i="32"/>
  <c r="AJ64" i="32"/>
  <c r="AB84" i="32"/>
  <c r="AB87" i="32" s="1"/>
  <c r="AB92" i="32" s="1"/>
  <c r="AF84" i="32"/>
  <c r="AF87" i="32" s="1"/>
  <c r="AF92" i="32" s="1"/>
  <c r="AJ84" i="32"/>
  <c r="AJ87" i="32" s="1"/>
  <c r="AJ92" i="32" s="1"/>
  <c r="AB85" i="32"/>
  <c r="AF85" i="32"/>
  <c r="AJ85" i="32"/>
  <c r="AC37" i="32"/>
  <c r="AG37" i="32"/>
  <c r="AK37" i="32"/>
  <c r="AC38" i="32"/>
  <c r="AG38" i="32"/>
  <c r="AK38" i="32"/>
  <c r="AC40" i="32"/>
  <c r="AC45" i="32" s="1"/>
  <c r="AG40" i="32"/>
  <c r="AG45" i="32" s="1"/>
  <c r="AK40" i="32"/>
  <c r="AC63" i="32"/>
  <c r="AC66" i="32" s="1"/>
  <c r="AC71" i="32" s="1"/>
  <c r="AG63" i="32"/>
  <c r="AG66" i="32" s="1"/>
  <c r="AG71" i="32" s="1"/>
  <c r="AK63" i="32"/>
  <c r="AK66" i="32" s="1"/>
  <c r="AK71" i="32" s="1"/>
  <c r="AC64" i="32"/>
  <c r="AG64" i="32"/>
  <c r="AK64" i="32"/>
  <c r="AC84" i="32"/>
  <c r="AC87" i="32" s="1"/>
  <c r="AC92" i="32" s="1"/>
  <c r="AG84" i="32"/>
  <c r="AG87" i="32" s="1"/>
  <c r="AG92" i="32" s="1"/>
  <c r="AK84" i="32"/>
  <c r="AK87" i="32" s="1"/>
  <c r="AK92" i="32" s="1"/>
  <c r="AC85" i="32"/>
  <c r="AG85" i="32"/>
  <c r="AK85" i="32"/>
  <c r="AG43" i="7"/>
  <c r="AG44" i="7"/>
  <c r="AG42" i="7"/>
  <c r="AK69" i="7"/>
  <c r="AH45" i="7"/>
  <c r="AE41" i="7"/>
  <c r="AE37" i="7"/>
  <c r="AE38" i="7"/>
  <c r="AJ68" i="7"/>
  <c r="AJ69" i="7"/>
  <c r="AJ70" i="7"/>
  <c r="AA45" i="7"/>
  <c r="AB42" i="7"/>
  <c r="AB43" i="7"/>
  <c r="AB44" i="7"/>
  <c r="AF42" i="7"/>
  <c r="AF44" i="7"/>
  <c r="AJ42" i="7"/>
  <c r="AJ44" i="7"/>
  <c r="AE40" i="7"/>
  <c r="AE45" i="7" s="1"/>
  <c r="AD89" i="7"/>
  <c r="AD90" i="7"/>
  <c r="AD91" i="7"/>
  <c r="AH89" i="7"/>
  <c r="AH90" i="7"/>
  <c r="AH91" i="7"/>
  <c r="AD45" i="7"/>
  <c r="AA41" i="7"/>
  <c r="AA37" i="7"/>
  <c r="AA38" i="7"/>
  <c r="AI41" i="7"/>
  <c r="AI37" i="7"/>
  <c r="AI38" i="7"/>
  <c r="AK43" i="7"/>
  <c r="AK44" i="7"/>
  <c r="AK42" i="7"/>
  <c r="AB68" i="7"/>
  <c r="AB69" i="7"/>
  <c r="AB70" i="7"/>
  <c r="AF68" i="7"/>
  <c r="AF69" i="7"/>
  <c r="AF70" i="7"/>
  <c r="AC43" i="7"/>
  <c r="AC44" i="7"/>
  <c r="AI40" i="7"/>
  <c r="AI45" i="7" s="1"/>
  <c r="AC42" i="7"/>
  <c r="AG69" i="7"/>
  <c r="AK68" i="7"/>
  <c r="AE89" i="7"/>
  <c r="AC37" i="7"/>
  <c r="AG37" i="7"/>
  <c r="AK37" i="7"/>
  <c r="AD38" i="7"/>
  <c r="AH38" i="7"/>
  <c r="AB40" i="7"/>
  <c r="AB45" i="7" s="1"/>
  <c r="AF40" i="7"/>
  <c r="AF45" i="7" s="1"/>
  <c r="AJ40" i="7"/>
  <c r="AJ45" i="7" s="1"/>
  <c r="AC41" i="7"/>
  <c r="AG41" i="7"/>
  <c r="AK41" i="7"/>
  <c r="AC63" i="7"/>
  <c r="AC66" i="7" s="1"/>
  <c r="AC71" i="7" s="1"/>
  <c r="AG63" i="7"/>
  <c r="AG66" i="7" s="1"/>
  <c r="AG71" i="7" s="1"/>
  <c r="AK63" i="7"/>
  <c r="AK66" i="7" s="1"/>
  <c r="AK71" i="7" s="1"/>
  <c r="AD64" i="7"/>
  <c r="AH64" i="7"/>
  <c r="AA84" i="7"/>
  <c r="AA87" i="7" s="1"/>
  <c r="AA92" i="7" s="1"/>
  <c r="AE84" i="7"/>
  <c r="AE87" i="7" s="1"/>
  <c r="AE92" i="7" s="1"/>
  <c r="AI84" i="7"/>
  <c r="AI87" i="7" s="1"/>
  <c r="AI92" i="7" s="1"/>
  <c r="AB85" i="7"/>
  <c r="AF85" i="7"/>
  <c r="AJ85" i="7"/>
  <c r="AG68" i="7"/>
  <c r="AD37" i="7"/>
  <c r="AH37" i="7"/>
  <c r="AD41" i="7"/>
  <c r="AH41" i="7"/>
  <c r="AD63" i="7"/>
  <c r="AD66" i="7" s="1"/>
  <c r="AD71" i="7" s="1"/>
  <c r="AH63" i="7"/>
  <c r="AH66" i="7" s="1"/>
  <c r="AH71" i="7" s="1"/>
  <c r="AA64" i="7"/>
  <c r="AE64" i="7"/>
  <c r="AI64" i="7"/>
  <c r="AC70" i="7"/>
  <c r="AG70" i="7"/>
  <c r="AK70" i="7"/>
  <c r="AB84" i="7"/>
  <c r="AB87" i="7" s="1"/>
  <c r="AB92" i="7" s="1"/>
  <c r="AF84" i="7"/>
  <c r="AF87" i="7" s="1"/>
  <c r="AF92" i="7" s="1"/>
  <c r="AJ84" i="7"/>
  <c r="AJ87" i="7" s="1"/>
  <c r="AJ92" i="7" s="1"/>
  <c r="AC85" i="7"/>
  <c r="AG85" i="7"/>
  <c r="AK85" i="7"/>
  <c r="AA91" i="7"/>
  <c r="AE91" i="7"/>
  <c r="AI91" i="7"/>
  <c r="AC68" i="7"/>
  <c r="AA89" i="7"/>
  <c r="AI89" i="7"/>
  <c r="AA63" i="7"/>
  <c r="AA66" i="7" s="1"/>
  <c r="AA71" i="7" s="1"/>
  <c r="AE63" i="7"/>
  <c r="AE66" i="7" s="1"/>
  <c r="AE71" i="7" s="1"/>
  <c r="AI63" i="7"/>
  <c r="AI66" i="7" s="1"/>
  <c r="AI71" i="7" s="1"/>
  <c r="AC84" i="7"/>
  <c r="AC87" i="7" s="1"/>
  <c r="AC92" i="7" s="1"/>
  <c r="AG84" i="7"/>
  <c r="AG87" i="7" s="1"/>
  <c r="AG92" i="7" s="1"/>
  <c r="AK84" i="7"/>
  <c r="AK87" i="7" s="1"/>
  <c r="AK92" i="7" s="1"/>
  <c r="AD58" i="27"/>
  <c r="AD60" i="27" s="1"/>
  <c r="AD64" i="27" s="1"/>
  <c r="AA58" i="27"/>
  <c r="AA60" i="27" s="1"/>
  <c r="AA64" i="27" s="1"/>
  <c r="AE58" i="27"/>
  <c r="AE60" i="27" s="1"/>
  <c r="AE64" i="27" s="1"/>
  <c r="AI58" i="27"/>
  <c r="AI60" i="27" s="1"/>
  <c r="AI64" i="27" s="1"/>
  <c r="Z58" i="27"/>
  <c r="Z60" i="27" s="1"/>
  <c r="Z64" i="27" s="1"/>
  <c r="AB58" i="27"/>
  <c r="AB60" i="27" s="1"/>
  <c r="AB64" i="27" s="1"/>
  <c r="AF58" i="27"/>
  <c r="AF60" i="27" s="1"/>
  <c r="AF64" i="27" s="1"/>
  <c r="AJ58" i="27"/>
  <c r="AJ60" i="27" s="1"/>
  <c r="AJ64" i="27" s="1"/>
  <c r="AH58" i="27"/>
  <c r="AH60" i="27" s="1"/>
  <c r="AH64" i="27" s="1"/>
  <c r="AC58" i="27"/>
  <c r="AC60" i="27" s="1"/>
  <c r="AC64" i="27" s="1"/>
  <c r="AG58" i="27"/>
  <c r="AG60" i="27" s="1"/>
  <c r="AG64" i="27" s="1"/>
  <c r="AK58" i="27"/>
  <c r="AK60" i="27" s="1"/>
  <c r="AK64" i="27" s="1"/>
  <c r="B1" i="42"/>
  <c r="A3" i="41"/>
  <c r="A3" i="40"/>
  <c r="A3" i="39"/>
  <c r="A3" i="32"/>
  <c r="B1" i="30"/>
  <c r="A3" i="7"/>
  <c r="AK91" i="41" l="1"/>
  <c r="AK90" i="41"/>
  <c r="AK89" i="41"/>
  <c r="AC70" i="41"/>
  <c r="AC69" i="41"/>
  <c r="AC68" i="41"/>
  <c r="AG44" i="41"/>
  <c r="AG43" i="41"/>
  <c r="AG42" i="41"/>
  <c r="AJ44" i="41"/>
  <c r="AJ43" i="41"/>
  <c r="AJ42" i="41"/>
  <c r="AI70" i="41"/>
  <c r="AI69" i="41"/>
  <c r="AI68" i="41"/>
  <c r="AG91" i="41"/>
  <c r="AG90" i="41"/>
  <c r="AG89" i="41"/>
  <c r="AC44" i="41"/>
  <c r="AC43" i="41"/>
  <c r="AC42" i="41"/>
  <c r="AJ91" i="41"/>
  <c r="AJ90" i="41"/>
  <c r="AJ89" i="41"/>
  <c r="AB70" i="41"/>
  <c r="AB69" i="41"/>
  <c r="AB68" i="41"/>
  <c r="AF44" i="41"/>
  <c r="AF43" i="41"/>
  <c r="AF42" i="41"/>
  <c r="AE70" i="41"/>
  <c r="AE69" i="41"/>
  <c r="AE68" i="41"/>
  <c r="AI44" i="41"/>
  <c r="AI43" i="41"/>
  <c r="AI42" i="41"/>
  <c r="AD91" i="41"/>
  <c r="AD90" i="41"/>
  <c r="AD89" i="41"/>
  <c r="Z90" i="41"/>
  <c r="AA91" i="41"/>
  <c r="AA90" i="41"/>
  <c r="AA89" i="41"/>
  <c r="AC91" i="41"/>
  <c r="AC90" i="41"/>
  <c r="AC89" i="41"/>
  <c r="AK70" i="41"/>
  <c r="AK69" i="41"/>
  <c r="AK68" i="41"/>
  <c r="AB44" i="41"/>
  <c r="AB43" i="41"/>
  <c r="AB42" i="41"/>
  <c r="AI91" i="41"/>
  <c r="AI90" i="41"/>
  <c r="AI89" i="41"/>
  <c r="AA70" i="41"/>
  <c r="AA69" i="41"/>
  <c r="AA68" i="41"/>
  <c r="AE44" i="41"/>
  <c r="AE43" i="41"/>
  <c r="AE42" i="41"/>
  <c r="AF70" i="41"/>
  <c r="AF69" i="41"/>
  <c r="AF68" i="41"/>
  <c r="AF91" i="41"/>
  <c r="AF90" i="41"/>
  <c r="AF89" i="41"/>
  <c r="AG70" i="41"/>
  <c r="AG69" i="41"/>
  <c r="AG68" i="41"/>
  <c r="AK44" i="41"/>
  <c r="AK43" i="41"/>
  <c r="AK42" i="41"/>
  <c r="AB91" i="41"/>
  <c r="AB90" i="41"/>
  <c r="AB89" i="41"/>
  <c r="AJ70" i="41"/>
  <c r="AJ69" i="41"/>
  <c r="AJ68" i="41"/>
  <c r="AE91" i="41"/>
  <c r="AE90" i="41"/>
  <c r="AE89" i="41"/>
  <c r="AA44" i="41"/>
  <c r="AA43" i="41"/>
  <c r="AA42" i="41"/>
  <c r="AG91" i="40"/>
  <c r="AG90" i="40"/>
  <c r="AG89" i="40"/>
  <c r="AC44" i="40"/>
  <c r="AC43" i="40"/>
  <c r="AC42" i="40"/>
  <c r="AJ91" i="40"/>
  <c r="AJ90" i="40"/>
  <c r="AJ89" i="40"/>
  <c r="AB70" i="40"/>
  <c r="AB69" i="40"/>
  <c r="AB68" i="40"/>
  <c r="AF44" i="40"/>
  <c r="AF43" i="40"/>
  <c r="AF42" i="40"/>
  <c r="AE70" i="40"/>
  <c r="AE69" i="40"/>
  <c r="AE68" i="40"/>
  <c r="AI44" i="40"/>
  <c r="AI43" i="40"/>
  <c r="AI42" i="40"/>
  <c r="AH42" i="40"/>
  <c r="AH43" i="40"/>
  <c r="AH44" i="40"/>
  <c r="AC91" i="40"/>
  <c r="AC90" i="40"/>
  <c r="AC89" i="40"/>
  <c r="AK70" i="40"/>
  <c r="AK69" i="40"/>
  <c r="AK68" i="40"/>
  <c r="AF91" i="40"/>
  <c r="AF90" i="40"/>
  <c r="AF89" i="40"/>
  <c r="AB44" i="40"/>
  <c r="AB43" i="40"/>
  <c r="AB42" i="40"/>
  <c r="AI91" i="40"/>
  <c r="AI90" i="40"/>
  <c r="AI89" i="40"/>
  <c r="AA70" i="40"/>
  <c r="AA69" i="40"/>
  <c r="AA68" i="40"/>
  <c r="AE44" i="40"/>
  <c r="AE43" i="40"/>
  <c r="AE42" i="40"/>
  <c r="AH68" i="40"/>
  <c r="AH69" i="40"/>
  <c r="AH70" i="40"/>
  <c r="AD90" i="40"/>
  <c r="AD91" i="40"/>
  <c r="AD89" i="40"/>
  <c r="Z43" i="40"/>
  <c r="AG70" i="40"/>
  <c r="AG69" i="40"/>
  <c r="AG68" i="40"/>
  <c r="AK44" i="40"/>
  <c r="AK43" i="40"/>
  <c r="AK42" i="40"/>
  <c r="AB91" i="40"/>
  <c r="AB90" i="40"/>
  <c r="AB89" i="40"/>
  <c r="AJ70" i="40"/>
  <c r="AJ69" i="40"/>
  <c r="AJ68" i="40"/>
  <c r="AE91" i="40"/>
  <c r="AE90" i="40"/>
  <c r="AE89" i="40"/>
  <c r="AA44" i="40"/>
  <c r="AA43" i="40"/>
  <c r="AA42" i="40"/>
  <c r="Z91" i="40"/>
  <c r="Z89" i="40"/>
  <c r="Z90" i="40"/>
  <c r="AH91" i="40"/>
  <c r="AH89" i="40"/>
  <c r="AH90" i="40"/>
  <c r="AD44" i="40"/>
  <c r="AD42" i="40"/>
  <c r="AD43" i="40"/>
  <c r="Z69" i="40"/>
  <c r="AK91" i="40"/>
  <c r="AK90" i="40"/>
  <c r="AK89" i="40"/>
  <c r="AC70" i="40"/>
  <c r="AC69" i="40"/>
  <c r="AC68" i="40"/>
  <c r="AG44" i="40"/>
  <c r="AG43" i="40"/>
  <c r="AG42" i="40"/>
  <c r="AF70" i="40"/>
  <c r="AF69" i="40"/>
  <c r="AF68" i="40"/>
  <c r="AJ44" i="40"/>
  <c r="AJ43" i="40"/>
  <c r="AJ42" i="40"/>
  <c r="AA91" i="40"/>
  <c r="AA90" i="40"/>
  <c r="AA89" i="40"/>
  <c r="AI70" i="40"/>
  <c r="AI69" i="40"/>
  <c r="AI68" i="40"/>
  <c r="AD70" i="40"/>
  <c r="AD68" i="40"/>
  <c r="AD69" i="40"/>
  <c r="AC91" i="39"/>
  <c r="AC90" i="39"/>
  <c r="AC89" i="39"/>
  <c r="AK70" i="39"/>
  <c r="AK69" i="39"/>
  <c r="AK68" i="39"/>
  <c r="AF91" i="39"/>
  <c r="AF90" i="39"/>
  <c r="AF89" i="39"/>
  <c r="AB44" i="39"/>
  <c r="AB43" i="39"/>
  <c r="AB42" i="39"/>
  <c r="AI91" i="39"/>
  <c r="AI90" i="39"/>
  <c r="AI89" i="39"/>
  <c r="AA70" i="39"/>
  <c r="AA69" i="39"/>
  <c r="AA68" i="39"/>
  <c r="AE44" i="39"/>
  <c r="AE43" i="39"/>
  <c r="AE42" i="39"/>
  <c r="AG70" i="39"/>
  <c r="AG69" i="39"/>
  <c r="AG68" i="39"/>
  <c r="AK44" i="39"/>
  <c r="AK43" i="39"/>
  <c r="AK42" i="39"/>
  <c r="AB91" i="39"/>
  <c r="AB90" i="39"/>
  <c r="AB89" i="39"/>
  <c r="AJ70" i="39"/>
  <c r="AJ69" i="39"/>
  <c r="AJ68" i="39"/>
  <c r="AE91" i="39"/>
  <c r="AE90" i="39"/>
  <c r="AE89" i="39"/>
  <c r="AA44" i="39"/>
  <c r="AA43" i="39"/>
  <c r="AA42" i="39"/>
  <c r="Z91" i="39"/>
  <c r="Z90" i="39"/>
  <c r="Z89" i="39"/>
  <c r="AH42" i="39"/>
  <c r="AH43" i="39"/>
  <c r="AH44" i="39"/>
  <c r="AD91" i="39"/>
  <c r="AD90" i="39"/>
  <c r="AD89" i="39"/>
  <c r="Z43" i="39"/>
  <c r="AK91" i="39"/>
  <c r="AK90" i="39"/>
  <c r="AK89" i="39"/>
  <c r="AC70" i="39"/>
  <c r="AC69" i="39"/>
  <c r="AC68" i="39"/>
  <c r="AG44" i="39"/>
  <c r="AG43" i="39"/>
  <c r="AG42" i="39"/>
  <c r="AF70" i="39"/>
  <c r="AF69" i="39"/>
  <c r="AF68" i="39"/>
  <c r="AJ44" i="39"/>
  <c r="AJ43" i="39"/>
  <c r="AJ42" i="39"/>
  <c r="AA91" i="39"/>
  <c r="AA90" i="39"/>
  <c r="AA89" i="39"/>
  <c r="AI70" i="39"/>
  <c r="AI69" i="39"/>
  <c r="AI68" i="39"/>
  <c r="AH68" i="39"/>
  <c r="AH69" i="39"/>
  <c r="AH70" i="39"/>
  <c r="AD44" i="39"/>
  <c r="AD42" i="39"/>
  <c r="AD43" i="39"/>
  <c r="Z69" i="39"/>
  <c r="AG91" i="39"/>
  <c r="AG90" i="39"/>
  <c r="AG89" i="39"/>
  <c r="AC44" i="39"/>
  <c r="AC43" i="39"/>
  <c r="AC42" i="39"/>
  <c r="AJ91" i="39"/>
  <c r="AJ90" i="39"/>
  <c r="AJ89" i="39"/>
  <c r="AB70" i="39"/>
  <c r="AB69" i="39"/>
  <c r="AB68" i="39"/>
  <c r="AF44" i="39"/>
  <c r="AF43" i="39"/>
  <c r="AF42" i="39"/>
  <c r="AE70" i="39"/>
  <c r="AE69" i="39"/>
  <c r="AE68" i="39"/>
  <c r="AI44" i="39"/>
  <c r="AI43" i="39"/>
  <c r="AI42" i="39"/>
  <c r="AH89" i="39"/>
  <c r="AH91" i="39"/>
  <c r="AH90" i="39"/>
  <c r="AD70" i="39"/>
  <c r="AD68" i="39"/>
  <c r="AD69" i="39"/>
  <c r="AK44" i="32"/>
  <c r="AK43" i="32"/>
  <c r="AK42" i="32"/>
  <c r="AB91" i="32"/>
  <c r="AB90" i="32"/>
  <c r="AB89" i="32"/>
  <c r="AJ70" i="32"/>
  <c r="AJ69" i="32"/>
  <c r="AJ68" i="32"/>
  <c r="AE91" i="32"/>
  <c r="AE90" i="32"/>
  <c r="AE89" i="32"/>
  <c r="AA44" i="32"/>
  <c r="AA43" i="32"/>
  <c r="AA42" i="32"/>
  <c r="AK91" i="32"/>
  <c r="AK90" i="32"/>
  <c r="AK89" i="32"/>
  <c r="AC70" i="32"/>
  <c r="AC69" i="32"/>
  <c r="AC68" i="32"/>
  <c r="AG44" i="32"/>
  <c r="AG43" i="32"/>
  <c r="AG42" i="32"/>
  <c r="AF70" i="32"/>
  <c r="AF69" i="32"/>
  <c r="AF68" i="32"/>
  <c r="AJ44" i="32"/>
  <c r="AJ43" i="32"/>
  <c r="AJ42" i="32"/>
  <c r="AA91" i="32"/>
  <c r="AA90" i="32"/>
  <c r="AA89" i="32"/>
  <c r="AI70" i="32"/>
  <c r="AI69" i="32"/>
  <c r="AI68" i="32"/>
  <c r="AH42" i="32"/>
  <c r="AH43" i="32"/>
  <c r="AH44" i="32"/>
  <c r="AD91" i="32"/>
  <c r="AD90" i="32"/>
  <c r="AD89" i="32"/>
  <c r="Z69" i="32"/>
  <c r="AG70" i="32"/>
  <c r="AG69" i="32"/>
  <c r="AG68" i="32"/>
  <c r="AC44" i="32"/>
  <c r="AC43" i="32"/>
  <c r="AC42" i="32"/>
  <c r="AB70" i="32"/>
  <c r="AB69" i="32"/>
  <c r="AB68" i="32"/>
  <c r="AF44" i="32"/>
  <c r="AF43" i="32"/>
  <c r="AF42" i="32"/>
  <c r="AE70" i="32"/>
  <c r="AE69" i="32"/>
  <c r="AE68" i="32"/>
  <c r="AI44" i="32"/>
  <c r="AI43" i="32"/>
  <c r="AI42" i="32"/>
  <c r="AG91" i="32"/>
  <c r="AG90" i="32"/>
  <c r="AG89" i="32"/>
  <c r="AJ91" i="32"/>
  <c r="AJ90" i="32"/>
  <c r="AJ89" i="32"/>
  <c r="AC91" i="32"/>
  <c r="AC90" i="32"/>
  <c r="AC89" i="32"/>
  <c r="AK70" i="32"/>
  <c r="AK69" i="32"/>
  <c r="AK68" i="32"/>
  <c r="AF91" i="32"/>
  <c r="AF90" i="32"/>
  <c r="AF89" i="32"/>
  <c r="AB44" i="32"/>
  <c r="AB43" i="32"/>
  <c r="AB42" i="32"/>
  <c r="AI91" i="32"/>
  <c r="AI90" i="32"/>
  <c r="AI89" i="32"/>
  <c r="AA70" i="32"/>
  <c r="AA69" i="32"/>
  <c r="AA68" i="32"/>
  <c r="AE44" i="32"/>
  <c r="AE43" i="32"/>
  <c r="AE42" i="32"/>
  <c r="AH91" i="32"/>
  <c r="AH90" i="32"/>
  <c r="AH89" i="32"/>
  <c r="Z89" i="32"/>
  <c r="Z91" i="32"/>
  <c r="Z90" i="32"/>
  <c r="AD68" i="32"/>
  <c r="AD69" i="32"/>
  <c r="AD70" i="32"/>
  <c r="AD42" i="32"/>
  <c r="AD43" i="32"/>
  <c r="AD44" i="32"/>
  <c r="AD70" i="7"/>
  <c r="AD69" i="7"/>
  <c r="AD68" i="7"/>
  <c r="AI44" i="7"/>
  <c r="AI42" i="7"/>
  <c r="AI43" i="7"/>
  <c r="AK91" i="7"/>
  <c r="AK89" i="7"/>
  <c r="AK90" i="7"/>
  <c r="AF91" i="7"/>
  <c r="AF89" i="7"/>
  <c r="AF90" i="7"/>
  <c r="AH44" i="7"/>
  <c r="AH43" i="7"/>
  <c r="AH42" i="7"/>
  <c r="AE90" i="7"/>
  <c r="AJ43" i="7"/>
  <c r="AC89" i="7"/>
  <c r="AC91" i="7"/>
  <c r="AC90" i="7"/>
  <c r="AE68" i="7"/>
  <c r="AE70" i="7"/>
  <c r="AE69" i="7"/>
  <c r="AI90" i="7"/>
  <c r="AE42" i="7"/>
  <c r="AE43" i="7"/>
  <c r="AE44" i="7"/>
  <c r="AA68" i="7"/>
  <c r="AA69" i="7"/>
  <c r="AA70" i="7"/>
  <c r="AJ91" i="7"/>
  <c r="AJ90" i="7"/>
  <c r="AJ89" i="7"/>
  <c r="AF43" i="7"/>
  <c r="AG91" i="7"/>
  <c r="AG89" i="7"/>
  <c r="AG90" i="7"/>
  <c r="AI70" i="7"/>
  <c r="AI68" i="7"/>
  <c r="AI69" i="7"/>
  <c r="AB91" i="7"/>
  <c r="AB90" i="7"/>
  <c r="AB89" i="7"/>
  <c r="AH70" i="7"/>
  <c r="AH69" i="7"/>
  <c r="AH68" i="7"/>
  <c r="AD44" i="7"/>
  <c r="AD42" i="7"/>
  <c r="AD43" i="7"/>
  <c r="AA44" i="7"/>
  <c r="AA42" i="7"/>
  <c r="AA43" i="7"/>
  <c r="AA90" i="7"/>
  <c r="AC69" i="7"/>
  <c r="C38" i="27"/>
  <c r="Q72" i="30" l="1"/>
  <c r="C149" i="42" l="1"/>
  <c r="N130" i="42"/>
  <c r="M130" i="42"/>
  <c r="L130" i="42"/>
  <c r="K130" i="42"/>
  <c r="J130" i="42"/>
  <c r="I130" i="42"/>
  <c r="H130" i="42"/>
  <c r="G130" i="42"/>
  <c r="F130" i="42"/>
  <c r="E130" i="42"/>
  <c r="D130" i="42"/>
  <c r="C130" i="42"/>
  <c r="N120" i="42"/>
  <c r="M120" i="42"/>
  <c r="L120" i="42"/>
  <c r="K120" i="42"/>
  <c r="J120" i="42"/>
  <c r="I120" i="42"/>
  <c r="H120" i="42"/>
  <c r="G120" i="42"/>
  <c r="F120" i="42"/>
  <c r="E120" i="42"/>
  <c r="D120" i="42"/>
  <c r="C120" i="42"/>
  <c r="N118" i="42"/>
  <c r="M118" i="42"/>
  <c r="L118" i="42"/>
  <c r="K118" i="42"/>
  <c r="J118" i="42"/>
  <c r="I118" i="42"/>
  <c r="H118" i="42"/>
  <c r="G118" i="42"/>
  <c r="F118" i="42"/>
  <c r="E118" i="42"/>
  <c r="D118" i="42"/>
  <c r="C118" i="42"/>
  <c r="N114" i="42"/>
  <c r="M114" i="42"/>
  <c r="L114" i="42"/>
  <c r="K114" i="42"/>
  <c r="J114" i="42"/>
  <c r="I114" i="42"/>
  <c r="H114" i="42"/>
  <c r="G114" i="42"/>
  <c r="F114" i="42"/>
  <c r="E114" i="42"/>
  <c r="D114" i="42"/>
  <c r="C114" i="42"/>
  <c r="N108" i="42"/>
  <c r="M108" i="42"/>
  <c r="L108" i="42"/>
  <c r="K108" i="42"/>
  <c r="J108" i="42"/>
  <c r="I108" i="42"/>
  <c r="H108" i="42"/>
  <c r="G108" i="42"/>
  <c r="F108" i="42"/>
  <c r="E108" i="42"/>
  <c r="D108" i="42"/>
  <c r="C108" i="42"/>
  <c r="N104" i="42"/>
  <c r="M104" i="42"/>
  <c r="L104" i="42"/>
  <c r="K104" i="42"/>
  <c r="J104" i="42"/>
  <c r="I104" i="42"/>
  <c r="H104" i="42"/>
  <c r="G104" i="42"/>
  <c r="F104" i="42"/>
  <c r="E104" i="42"/>
  <c r="D104" i="42"/>
  <c r="C104" i="42"/>
  <c r="N100" i="42"/>
  <c r="M100" i="42"/>
  <c r="L100" i="42"/>
  <c r="K100" i="42"/>
  <c r="J100" i="42"/>
  <c r="I100" i="42"/>
  <c r="H100" i="42"/>
  <c r="G100" i="42"/>
  <c r="F100" i="42"/>
  <c r="E100" i="42"/>
  <c r="D100" i="42"/>
  <c r="C100" i="42"/>
  <c r="N98" i="42"/>
  <c r="M98" i="42"/>
  <c r="L98" i="42"/>
  <c r="K98" i="42"/>
  <c r="J98" i="42"/>
  <c r="I98" i="42"/>
  <c r="H98" i="42"/>
  <c r="G98" i="42"/>
  <c r="F98" i="42"/>
  <c r="E98" i="42"/>
  <c r="D98" i="42"/>
  <c r="C98" i="42"/>
  <c r="N92" i="42"/>
  <c r="N150" i="42" s="1"/>
  <c r="M92" i="42"/>
  <c r="M150" i="42" s="1"/>
  <c r="L92" i="42"/>
  <c r="L150" i="42" s="1"/>
  <c r="K92" i="42"/>
  <c r="K150" i="42" s="1"/>
  <c r="J92" i="42"/>
  <c r="J150" i="42" s="1"/>
  <c r="I92" i="42"/>
  <c r="I150" i="42" s="1"/>
  <c r="H92" i="42"/>
  <c r="H150" i="42" s="1"/>
  <c r="G92" i="42"/>
  <c r="G150" i="42" s="1"/>
  <c r="F92" i="42"/>
  <c r="F150" i="42" s="1"/>
  <c r="E92" i="42"/>
  <c r="E150" i="42" s="1"/>
  <c r="D92" i="42"/>
  <c r="D150" i="42" s="1"/>
  <c r="C92" i="42"/>
  <c r="C150" i="42" s="1"/>
  <c r="N84" i="42"/>
  <c r="M84" i="42"/>
  <c r="L84" i="42"/>
  <c r="K84" i="42"/>
  <c r="J84" i="42"/>
  <c r="I84" i="42"/>
  <c r="H84" i="42"/>
  <c r="G84" i="42"/>
  <c r="F84" i="42"/>
  <c r="E84" i="42"/>
  <c r="D84" i="42"/>
  <c r="C84" i="42"/>
  <c r="N81" i="42"/>
  <c r="M81" i="42"/>
  <c r="L81" i="42"/>
  <c r="K81" i="42"/>
  <c r="J81" i="42"/>
  <c r="I81" i="42"/>
  <c r="H81" i="42"/>
  <c r="G81" i="42"/>
  <c r="F81" i="42"/>
  <c r="E81" i="42"/>
  <c r="D81" i="42"/>
  <c r="C81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N70" i="42"/>
  <c r="M70" i="42"/>
  <c r="L70" i="42"/>
  <c r="K70" i="42"/>
  <c r="J70" i="42"/>
  <c r="I70" i="42"/>
  <c r="H70" i="42"/>
  <c r="G70" i="42"/>
  <c r="F70" i="42"/>
  <c r="E70" i="42"/>
  <c r="D70" i="42"/>
  <c r="C70" i="42"/>
  <c r="N68" i="42"/>
  <c r="N96" i="42" s="1"/>
  <c r="M68" i="42"/>
  <c r="M96" i="42" s="1"/>
  <c r="L68" i="42"/>
  <c r="L96" i="42" s="1"/>
  <c r="K68" i="42"/>
  <c r="K96" i="42" s="1"/>
  <c r="J68" i="42"/>
  <c r="J96" i="42" s="1"/>
  <c r="I68" i="42"/>
  <c r="I96" i="42" s="1"/>
  <c r="H68" i="42"/>
  <c r="H96" i="42" s="1"/>
  <c r="G68" i="42"/>
  <c r="G96" i="42" s="1"/>
  <c r="F68" i="42"/>
  <c r="F96" i="42" s="1"/>
  <c r="E68" i="42"/>
  <c r="E96" i="42" s="1"/>
  <c r="D68" i="42"/>
  <c r="D96" i="42" s="1"/>
  <c r="C68" i="42"/>
  <c r="C96" i="42" s="1"/>
  <c r="N49" i="42"/>
  <c r="N56" i="42" s="1"/>
  <c r="M49" i="42"/>
  <c r="M56" i="42" s="1"/>
  <c r="L49" i="42"/>
  <c r="L56" i="42" s="1"/>
  <c r="K49" i="42"/>
  <c r="K56" i="42" s="1"/>
  <c r="J49" i="42"/>
  <c r="J56" i="42" s="1"/>
  <c r="I49" i="42"/>
  <c r="I56" i="42" s="1"/>
  <c r="H49" i="42"/>
  <c r="H56" i="42" s="1"/>
  <c r="G49" i="42"/>
  <c r="G56" i="42" s="1"/>
  <c r="F49" i="42"/>
  <c r="F56" i="42" s="1"/>
  <c r="E49" i="42"/>
  <c r="E56" i="42" s="1"/>
  <c r="D49" i="42"/>
  <c r="D56" i="42" s="1"/>
  <c r="C49" i="42"/>
  <c r="C56" i="42" s="1"/>
  <c r="N38" i="42"/>
  <c r="M38" i="42"/>
  <c r="L38" i="42"/>
  <c r="K38" i="42"/>
  <c r="J38" i="42"/>
  <c r="I38" i="42"/>
  <c r="H38" i="42"/>
  <c r="G38" i="42"/>
  <c r="F38" i="42"/>
  <c r="E38" i="42"/>
  <c r="D38" i="42"/>
  <c r="C38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N13" i="42"/>
  <c r="N12" i="42" s="1"/>
  <c r="M13" i="42"/>
  <c r="L13" i="42"/>
  <c r="L12" i="42" s="1"/>
  <c r="K13" i="42"/>
  <c r="J13" i="42"/>
  <c r="J12" i="42" s="1"/>
  <c r="I13" i="42"/>
  <c r="H13" i="42"/>
  <c r="H12" i="42" s="1"/>
  <c r="G13" i="42"/>
  <c r="F13" i="42"/>
  <c r="F12" i="42" s="1"/>
  <c r="E13" i="42"/>
  <c r="D13" i="42"/>
  <c r="D12" i="42" s="1"/>
  <c r="C13" i="42"/>
  <c r="C12" i="42" s="1"/>
  <c r="K12" i="42"/>
  <c r="N6" i="42"/>
  <c r="M6" i="42"/>
  <c r="L6" i="42"/>
  <c r="K6" i="42"/>
  <c r="J6" i="42"/>
  <c r="I6" i="42"/>
  <c r="H6" i="42"/>
  <c r="G6" i="42"/>
  <c r="F6" i="42"/>
  <c r="E6" i="42"/>
  <c r="D6" i="42"/>
  <c r="C6" i="42"/>
  <c r="C4" i="27"/>
  <c r="N4" i="42" s="1"/>
  <c r="AL147" i="30"/>
  <c r="Y147" i="30"/>
  <c r="X147" i="30"/>
  <c r="W147" i="30"/>
  <c r="V147" i="30"/>
  <c r="U147" i="30"/>
  <c r="T147" i="30"/>
  <c r="S147" i="30"/>
  <c r="R147" i="30"/>
  <c r="Q147" i="30"/>
  <c r="P147" i="30"/>
  <c r="O147" i="30"/>
  <c r="N147" i="30"/>
  <c r="M147" i="30"/>
  <c r="L147" i="30"/>
  <c r="K147" i="30"/>
  <c r="J147" i="30"/>
  <c r="I147" i="30"/>
  <c r="H147" i="30"/>
  <c r="G147" i="30"/>
  <c r="F147" i="30"/>
  <c r="E147" i="30"/>
  <c r="D147" i="30"/>
  <c r="AL146" i="30"/>
  <c r="Y146" i="30"/>
  <c r="X146" i="30"/>
  <c r="W146" i="30"/>
  <c r="V146" i="30"/>
  <c r="U146" i="30"/>
  <c r="T146" i="30"/>
  <c r="S146" i="30"/>
  <c r="R146" i="30"/>
  <c r="Q146" i="30"/>
  <c r="P146" i="30"/>
  <c r="O146" i="30"/>
  <c r="N146" i="30"/>
  <c r="M146" i="30"/>
  <c r="L146" i="30"/>
  <c r="K146" i="30"/>
  <c r="J146" i="30"/>
  <c r="I146" i="30"/>
  <c r="H146" i="30"/>
  <c r="G146" i="30"/>
  <c r="F146" i="30"/>
  <c r="E146" i="30"/>
  <c r="D146" i="30"/>
  <c r="AL145" i="30"/>
  <c r="Y145" i="30"/>
  <c r="X145" i="30"/>
  <c r="W145" i="30"/>
  <c r="V145" i="30"/>
  <c r="U145" i="30"/>
  <c r="T145" i="30"/>
  <c r="S145" i="30"/>
  <c r="R145" i="30"/>
  <c r="Q145" i="30"/>
  <c r="P145" i="30"/>
  <c r="O145" i="30"/>
  <c r="N145" i="30"/>
  <c r="M145" i="30"/>
  <c r="L145" i="30"/>
  <c r="K145" i="30"/>
  <c r="J145" i="30"/>
  <c r="I145" i="30"/>
  <c r="H145" i="30"/>
  <c r="G145" i="30"/>
  <c r="F145" i="30"/>
  <c r="E145" i="30"/>
  <c r="D145" i="30"/>
  <c r="AL144" i="30"/>
  <c r="Y144" i="30"/>
  <c r="X144" i="30"/>
  <c r="W144" i="30"/>
  <c r="V144" i="30"/>
  <c r="U144" i="30"/>
  <c r="T144" i="30"/>
  <c r="S144" i="30"/>
  <c r="R144" i="30"/>
  <c r="Q144" i="30"/>
  <c r="P144" i="30"/>
  <c r="O144" i="30"/>
  <c r="N144" i="30"/>
  <c r="M144" i="30"/>
  <c r="L144" i="30"/>
  <c r="K144" i="30"/>
  <c r="J144" i="30"/>
  <c r="I144" i="30"/>
  <c r="H144" i="30"/>
  <c r="G144" i="30"/>
  <c r="F144" i="30"/>
  <c r="E144" i="30"/>
  <c r="D144" i="30"/>
  <c r="AL143" i="30"/>
  <c r="Y143" i="30"/>
  <c r="X143" i="30"/>
  <c r="W143" i="30"/>
  <c r="V143" i="30"/>
  <c r="U143" i="30"/>
  <c r="T143" i="30"/>
  <c r="S143" i="30"/>
  <c r="R143" i="30"/>
  <c r="Q143" i="30"/>
  <c r="P143" i="30"/>
  <c r="O143" i="30"/>
  <c r="N143" i="30"/>
  <c r="M143" i="30"/>
  <c r="L143" i="30"/>
  <c r="K143" i="30"/>
  <c r="J143" i="30"/>
  <c r="I143" i="30"/>
  <c r="H143" i="30"/>
  <c r="G143" i="30"/>
  <c r="F143" i="30"/>
  <c r="E143" i="30"/>
  <c r="D143" i="30"/>
  <c r="AL142" i="30"/>
  <c r="Y142" i="30"/>
  <c r="X142" i="30"/>
  <c r="W142" i="30"/>
  <c r="V142" i="30"/>
  <c r="U142" i="30"/>
  <c r="T142" i="30"/>
  <c r="S142" i="30"/>
  <c r="R142" i="30"/>
  <c r="Q142" i="30"/>
  <c r="P142" i="30"/>
  <c r="O142" i="30"/>
  <c r="N142" i="30"/>
  <c r="M142" i="30"/>
  <c r="L142" i="30"/>
  <c r="K142" i="30"/>
  <c r="J142" i="30"/>
  <c r="I142" i="30"/>
  <c r="H142" i="30"/>
  <c r="G142" i="30"/>
  <c r="F142" i="30"/>
  <c r="E142" i="30"/>
  <c r="D142" i="30"/>
  <c r="C147" i="30"/>
  <c r="C146" i="30"/>
  <c r="C145" i="30"/>
  <c r="C144" i="30"/>
  <c r="C143" i="30"/>
  <c r="C142" i="30"/>
  <c r="C141" i="30"/>
  <c r="AL135" i="30"/>
  <c r="Y135" i="30"/>
  <c r="X135" i="30"/>
  <c r="W135" i="30"/>
  <c r="V135" i="30"/>
  <c r="U135" i="30"/>
  <c r="T135" i="30"/>
  <c r="S135" i="30"/>
  <c r="R135" i="30"/>
  <c r="Q135" i="30"/>
  <c r="P135" i="30"/>
  <c r="O135" i="30"/>
  <c r="N135" i="30"/>
  <c r="M135" i="30"/>
  <c r="L135" i="30"/>
  <c r="K135" i="30"/>
  <c r="J135" i="30"/>
  <c r="I135" i="30"/>
  <c r="H135" i="30"/>
  <c r="G135" i="30"/>
  <c r="F135" i="30"/>
  <c r="E135" i="30"/>
  <c r="D135" i="30"/>
  <c r="AL134" i="30"/>
  <c r="Y134" i="30"/>
  <c r="X134" i="30"/>
  <c r="W134" i="30"/>
  <c r="V134" i="30"/>
  <c r="U134" i="30"/>
  <c r="T134" i="30"/>
  <c r="S134" i="30"/>
  <c r="R134" i="30"/>
  <c r="Q134" i="30"/>
  <c r="P134" i="30"/>
  <c r="O134" i="30"/>
  <c r="N134" i="30"/>
  <c r="M134" i="30"/>
  <c r="L134" i="30"/>
  <c r="K134" i="30"/>
  <c r="J134" i="30"/>
  <c r="I134" i="30"/>
  <c r="H134" i="30"/>
  <c r="G134" i="30"/>
  <c r="F134" i="30"/>
  <c r="E134" i="30"/>
  <c r="D134" i="30"/>
  <c r="AL133" i="30"/>
  <c r="Y133" i="30"/>
  <c r="X133" i="30"/>
  <c r="W133" i="30"/>
  <c r="V133" i="30"/>
  <c r="U133" i="30"/>
  <c r="T133" i="30"/>
  <c r="S133" i="30"/>
  <c r="R133" i="30"/>
  <c r="Q133" i="30"/>
  <c r="P133" i="30"/>
  <c r="O133" i="30"/>
  <c r="N133" i="30"/>
  <c r="M133" i="30"/>
  <c r="L133" i="30"/>
  <c r="K133" i="30"/>
  <c r="J133" i="30"/>
  <c r="I133" i="30"/>
  <c r="H133" i="30"/>
  <c r="G133" i="30"/>
  <c r="F133" i="30"/>
  <c r="E133" i="30"/>
  <c r="D133" i="30"/>
  <c r="AL132" i="30"/>
  <c r="Y132" i="30"/>
  <c r="X132" i="30"/>
  <c r="W132" i="30"/>
  <c r="V132" i="30"/>
  <c r="U132" i="30"/>
  <c r="T132" i="30"/>
  <c r="S132" i="30"/>
  <c r="R132" i="30"/>
  <c r="Q132" i="30"/>
  <c r="P132" i="30"/>
  <c r="O132" i="30"/>
  <c r="N132" i="30"/>
  <c r="M132" i="30"/>
  <c r="L132" i="30"/>
  <c r="K132" i="30"/>
  <c r="J132" i="30"/>
  <c r="I132" i="30"/>
  <c r="H132" i="30"/>
  <c r="G132" i="30"/>
  <c r="F132" i="30"/>
  <c r="E132" i="30"/>
  <c r="D132" i="30"/>
  <c r="AL131" i="30"/>
  <c r="Y131" i="30"/>
  <c r="X131" i="30"/>
  <c r="W131" i="30"/>
  <c r="V131" i="30"/>
  <c r="U131" i="30"/>
  <c r="T131" i="30"/>
  <c r="S131" i="30"/>
  <c r="R131" i="30"/>
  <c r="Q131" i="30"/>
  <c r="P131" i="30"/>
  <c r="O131" i="30"/>
  <c r="N131" i="30"/>
  <c r="M131" i="30"/>
  <c r="L131" i="30"/>
  <c r="K131" i="30"/>
  <c r="J131" i="30"/>
  <c r="I131" i="30"/>
  <c r="H131" i="30"/>
  <c r="G131" i="30"/>
  <c r="F131" i="30"/>
  <c r="E131" i="30"/>
  <c r="D131" i="30"/>
  <c r="AL130" i="30"/>
  <c r="Y130" i="30"/>
  <c r="X130" i="30"/>
  <c r="W130" i="30"/>
  <c r="V130" i="30"/>
  <c r="U130" i="30"/>
  <c r="T130" i="30"/>
  <c r="S130" i="30"/>
  <c r="R130" i="30"/>
  <c r="Q130" i="30"/>
  <c r="P130" i="30"/>
  <c r="O130" i="30"/>
  <c r="N130" i="30"/>
  <c r="M130" i="30"/>
  <c r="L130" i="30"/>
  <c r="K130" i="30"/>
  <c r="J130" i="30"/>
  <c r="I130" i="30"/>
  <c r="H130" i="30"/>
  <c r="G130" i="30"/>
  <c r="F130" i="30"/>
  <c r="E130" i="30"/>
  <c r="D130" i="30"/>
  <c r="AL127" i="30"/>
  <c r="Y127" i="30"/>
  <c r="X127" i="30"/>
  <c r="W127" i="30"/>
  <c r="V127" i="30"/>
  <c r="U127" i="30"/>
  <c r="T127" i="30"/>
  <c r="S127" i="30"/>
  <c r="R127" i="30"/>
  <c r="Q127" i="30"/>
  <c r="P127" i="30"/>
  <c r="O127" i="30"/>
  <c r="N127" i="30"/>
  <c r="M127" i="30"/>
  <c r="L127" i="30"/>
  <c r="K127" i="30"/>
  <c r="J127" i="30"/>
  <c r="I127" i="30"/>
  <c r="H127" i="30"/>
  <c r="G127" i="30"/>
  <c r="F127" i="30"/>
  <c r="E127" i="30"/>
  <c r="D127" i="30"/>
  <c r="AL126" i="30"/>
  <c r="Y126" i="30"/>
  <c r="X126" i="30"/>
  <c r="W126" i="30"/>
  <c r="V126" i="30"/>
  <c r="U126" i="30"/>
  <c r="T126" i="30"/>
  <c r="S126" i="30"/>
  <c r="R126" i="30"/>
  <c r="Q126" i="30"/>
  <c r="P126" i="30"/>
  <c r="O126" i="30"/>
  <c r="N126" i="30"/>
  <c r="M126" i="30"/>
  <c r="L126" i="30"/>
  <c r="K126" i="30"/>
  <c r="J126" i="30"/>
  <c r="I126" i="30"/>
  <c r="H126" i="30"/>
  <c r="G126" i="30"/>
  <c r="F126" i="30"/>
  <c r="E126" i="30"/>
  <c r="D126" i="30"/>
  <c r="AL125" i="30"/>
  <c r="Y125" i="30"/>
  <c r="X125" i="30"/>
  <c r="W125" i="30"/>
  <c r="V125" i="30"/>
  <c r="U125" i="30"/>
  <c r="T125" i="30"/>
  <c r="S125" i="30"/>
  <c r="R125" i="30"/>
  <c r="Q125" i="30"/>
  <c r="P125" i="30"/>
  <c r="O125" i="30"/>
  <c r="N125" i="30"/>
  <c r="M125" i="30"/>
  <c r="L125" i="30"/>
  <c r="K125" i="30"/>
  <c r="J125" i="30"/>
  <c r="I125" i="30"/>
  <c r="H125" i="30"/>
  <c r="G125" i="30"/>
  <c r="F125" i="30"/>
  <c r="E125" i="30"/>
  <c r="D125" i="30"/>
  <c r="AL124" i="30"/>
  <c r="Y124" i="30"/>
  <c r="X124" i="30"/>
  <c r="W124" i="30"/>
  <c r="V124" i="30"/>
  <c r="U124" i="30"/>
  <c r="T124" i="30"/>
  <c r="S124" i="30"/>
  <c r="R124" i="30"/>
  <c r="Q124" i="30"/>
  <c r="P124" i="30"/>
  <c r="O124" i="30"/>
  <c r="N124" i="30"/>
  <c r="M124" i="30"/>
  <c r="L124" i="30"/>
  <c r="K124" i="30"/>
  <c r="J124" i="30"/>
  <c r="I124" i="30"/>
  <c r="H124" i="30"/>
  <c r="G124" i="30"/>
  <c r="F124" i="30"/>
  <c r="E124" i="30"/>
  <c r="D124" i="30"/>
  <c r="AL123" i="30"/>
  <c r="Y123" i="30"/>
  <c r="X123" i="30"/>
  <c r="W123" i="30"/>
  <c r="V123" i="30"/>
  <c r="U123" i="30"/>
  <c r="T123" i="30"/>
  <c r="S123" i="30"/>
  <c r="R123" i="30"/>
  <c r="Q123" i="30"/>
  <c r="P123" i="30"/>
  <c r="O123" i="30"/>
  <c r="N123" i="30"/>
  <c r="M123" i="30"/>
  <c r="L123" i="30"/>
  <c r="K123" i="30"/>
  <c r="J123" i="30"/>
  <c r="I123" i="30"/>
  <c r="H123" i="30"/>
  <c r="G123" i="30"/>
  <c r="F123" i="30"/>
  <c r="E123" i="30"/>
  <c r="D123" i="30"/>
  <c r="AL122" i="30"/>
  <c r="Y122" i="30"/>
  <c r="X122" i="30"/>
  <c r="W122" i="30"/>
  <c r="V122" i="30"/>
  <c r="U122" i="30"/>
  <c r="T122" i="30"/>
  <c r="S122" i="30"/>
  <c r="R122" i="30"/>
  <c r="Q122" i="30"/>
  <c r="P122" i="30"/>
  <c r="O122" i="30"/>
  <c r="N122" i="30"/>
  <c r="M122" i="30"/>
  <c r="L122" i="30"/>
  <c r="K122" i="30"/>
  <c r="J122" i="30"/>
  <c r="I122" i="30"/>
  <c r="H122" i="30"/>
  <c r="G122" i="30"/>
  <c r="F122" i="30"/>
  <c r="E122" i="30"/>
  <c r="D122" i="30"/>
  <c r="AL121" i="30"/>
  <c r="Y121" i="30"/>
  <c r="X121" i="30"/>
  <c r="W121" i="30"/>
  <c r="V121" i="30"/>
  <c r="U121" i="30"/>
  <c r="T121" i="30"/>
  <c r="S121" i="30"/>
  <c r="R121" i="30"/>
  <c r="Q121" i="30"/>
  <c r="P121" i="30"/>
  <c r="O121" i="30"/>
  <c r="N121" i="30"/>
  <c r="M121" i="30"/>
  <c r="L121" i="30"/>
  <c r="K121" i="30"/>
  <c r="J121" i="30"/>
  <c r="I121" i="30"/>
  <c r="H121" i="30"/>
  <c r="G121" i="30"/>
  <c r="F121" i="30"/>
  <c r="E121" i="30"/>
  <c r="D121" i="30"/>
  <c r="AL120" i="30"/>
  <c r="Y120" i="30"/>
  <c r="X120" i="30"/>
  <c r="W120" i="30"/>
  <c r="V120" i="30"/>
  <c r="U120" i="30"/>
  <c r="T120" i="30"/>
  <c r="S120" i="30"/>
  <c r="R120" i="30"/>
  <c r="Q120" i="30"/>
  <c r="P120" i="30"/>
  <c r="O120" i="30"/>
  <c r="N120" i="30"/>
  <c r="M120" i="30"/>
  <c r="L120" i="30"/>
  <c r="K120" i="30"/>
  <c r="J120" i="30"/>
  <c r="I120" i="30"/>
  <c r="H120" i="30"/>
  <c r="G120" i="30"/>
  <c r="F120" i="30"/>
  <c r="E120" i="30"/>
  <c r="D120" i="30"/>
  <c r="AL118" i="30"/>
  <c r="Y118" i="30"/>
  <c r="X118" i="30"/>
  <c r="W118" i="30"/>
  <c r="V118" i="30"/>
  <c r="U118" i="30"/>
  <c r="T118" i="30"/>
  <c r="S118" i="30"/>
  <c r="R118" i="30"/>
  <c r="Q118" i="30"/>
  <c r="P118" i="30"/>
  <c r="O118" i="30"/>
  <c r="N118" i="30"/>
  <c r="M118" i="30"/>
  <c r="L118" i="30"/>
  <c r="K118" i="30"/>
  <c r="J118" i="30"/>
  <c r="I118" i="30"/>
  <c r="H118" i="30"/>
  <c r="G118" i="30"/>
  <c r="F118" i="30"/>
  <c r="E118" i="30"/>
  <c r="D118" i="30"/>
  <c r="AL115" i="30"/>
  <c r="Y115" i="30"/>
  <c r="X115" i="30"/>
  <c r="W115" i="30"/>
  <c r="V115" i="30"/>
  <c r="U115" i="30"/>
  <c r="T115" i="30"/>
  <c r="S115" i="30"/>
  <c r="R115" i="30"/>
  <c r="Q115" i="30"/>
  <c r="P115" i="30"/>
  <c r="O115" i="30"/>
  <c r="N115" i="30"/>
  <c r="M115" i="30"/>
  <c r="L115" i="30"/>
  <c r="K115" i="30"/>
  <c r="J115" i="30"/>
  <c r="I115" i="30"/>
  <c r="H115" i="30"/>
  <c r="G115" i="30"/>
  <c r="F115" i="30"/>
  <c r="E115" i="30"/>
  <c r="D115" i="30"/>
  <c r="AL114" i="30"/>
  <c r="Y114" i="30"/>
  <c r="X114" i="30"/>
  <c r="W114" i="30"/>
  <c r="V114" i="30"/>
  <c r="U114" i="30"/>
  <c r="T114" i="30"/>
  <c r="S114" i="30"/>
  <c r="R114" i="30"/>
  <c r="Q114" i="30"/>
  <c r="P114" i="30"/>
  <c r="O114" i="30"/>
  <c r="N114" i="30"/>
  <c r="M114" i="30"/>
  <c r="L114" i="30"/>
  <c r="K114" i="30"/>
  <c r="J114" i="30"/>
  <c r="I114" i="30"/>
  <c r="H114" i="30"/>
  <c r="G114" i="30"/>
  <c r="F114" i="30"/>
  <c r="E114" i="30"/>
  <c r="D114" i="30"/>
  <c r="AL112" i="30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AL111" i="30"/>
  <c r="Y111" i="30"/>
  <c r="X111" i="30"/>
  <c r="W111" i="30"/>
  <c r="V111" i="30"/>
  <c r="U111" i="30"/>
  <c r="T111" i="30"/>
  <c r="S111" i="30"/>
  <c r="R111" i="30"/>
  <c r="Q111" i="30"/>
  <c r="P111" i="30"/>
  <c r="O111" i="30"/>
  <c r="N111" i="30"/>
  <c r="M111" i="30"/>
  <c r="L111" i="30"/>
  <c r="K111" i="30"/>
  <c r="J111" i="30"/>
  <c r="I111" i="30"/>
  <c r="H111" i="30"/>
  <c r="G111" i="30"/>
  <c r="F111" i="30"/>
  <c r="E111" i="30"/>
  <c r="D111" i="30"/>
  <c r="AL110" i="30"/>
  <c r="Y110" i="30"/>
  <c r="X110" i="30"/>
  <c r="W110" i="30"/>
  <c r="V110" i="30"/>
  <c r="U110" i="30"/>
  <c r="T110" i="30"/>
  <c r="S110" i="30"/>
  <c r="R110" i="30"/>
  <c r="Q110" i="30"/>
  <c r="P110" i="30"/>
  <c r="O110" i="30"/>
  <c r="N110" i="30"/>
  <c r="M110" i="30"/>
  <c r="L110" i="30"/>
  <c r="K110" i="30"/>
  <c r="J110" i="30"/>
  <c r="I110" i="30"/>
  <c r="H110" i="30"/>
  <c r="G110" i="30"/>
  <c r="F110" i="30"/>
  <c r="E110" i="30"/>
  <c r="D110" i="30"/>
  <c r="AL109" i="30"/>
  <c r="Y109" i="30"/>
  <c r="X109" i="30"/>
  <c r="W109" i="30"/>
  <c r="V109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H109" i="30"/>
  <c r="G109" i="30"/>
  <c r="F109" i="30"/>
  <c r="E109" i="30"/>
  <c r="D109" i="30"/>
  <c r="AL108" i="30"/>
  <c r="Y108" i="30"/>
  <c r="X108" i="30"/>
  <c r="W108" i="30"/>
  <c r="V108" i="30"/>
  <c r="U108" i="30"/>
  <c r="T108" i="30"/>
  <c r="S108" i="30"/>
  <c r="R108" i="30"/>
  <c r="Q108" i="30"/>
  <c r="P108" i="30"/>
  <c r="O108" i="30"/>
  <c r="N108" i="30"/>
  <c r="M108" i="30"/>
  <c r="L108" i="30"/>
  <c r="K108" i="30"/>
  <c r="J108" i="30"/>
  <c r="I108" i="30"/>
  <c r="H108" i="30"/>
  <c r="G108" i="30"/>
  <c r="F108" i="30"/>
  <c r="E108" i="30"/>
  <c r="D108" i="30"/>
  <c r="AL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H106" i="30"/>
  <c r="G106" i="30"/>
  <c r="F106" i="30"/>
  <c r="E106" i="30"/>
  <c r="D106" i="30"/>
  <c r="AL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H105" i="30"/>
  <c r="G105" i="30"/>
  <c r="F105" i="30"/>
  <c r="E105" i="30"/>
  <c r="D105" i="30"/>
  <c r="AL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AL102" i="30"/>
  <c r="Y102" i="30"/>
  <c r="X102" i="30"/>
  <c r="W102" i="30"/>
  <c r="V102" i="30"/>
  <c r="U102" i="30"/>
  <c r="T102" i="30"/>
  <c r="S102" i="30"/>
  <c r="R102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AL101" i="30"/>
  <c r="Y101" i="30"/>
  <c r="X101" i="30"/>
  <c r="W101" i="30"/>
  <c r="V101" i="30"/>
  <c r="U101" i="30"/>
  <c r="T101" i="30"/>
  <c r="S101" i="30"/>
  <c r="R101" i="30"/>
  <c r="Q101" i="30"/>
  <c r="P101" i="30"/>
  <c r="O101" i="30"/>
  <c r="N101" i="30"/>
  <c r="M101" i="30"/>
  <c r="L101" i="30"/>
  <c r="K101" i="30"/>
  <c r="J101" i="30"/>
  <c r="I101" i="30"/>
  <c r="H101" i="30"/>
  <c r="G101" i="30"/>
  <c r="F101" i="30"/>
  <c r="E101" i="30"/>
  <c r="D101" i="30"/>
  <c r="AL100" i="30"/>
  <c r="Y100" i="30"/>
  <c r="X100" i="30"/>
  <c r="W100" i="30"/>
  <c r="V100" i="30"/>
  <c r="U100" i="30"/>
  <c r="T100" i="30"/>
  <c r="S100" i="30"/>
  <c r="R100" i="30"/>
  <c r="Q100" i="30"/>
  <c r="P100" i="30"/>
  <c r="O100" i="30"/>
  <c r="N100" i="30"/>
  <c r="M100" i="30"/>
  <c r="L100" i="30"/>
  <c r="K100" i="30"/>
  <c r="J100" i="30"/>
  <c r="I100" i="30"/>
  <c r="H100" i="30"/>
  <c r="G100" i="30"/>
  <c r="F100" i="30"/>
  <c r="E100" i="30"/>
  <c r="D100" i="30"/>
  <c r="AL98" i="30"/>
  <c r="Y98" i="30"/>
  <c r="X98" i="30"/>
  <c r="W98" i="30"/>
  <c r="V98" i="30"/>
  <c r="U98" i="30"/>
  <c r="T98" i="30"/>
  <c r="S98" i="30"/>
  <c r="R98" i="30"/>
  <c r="Q98" i="30"/>
  <c r="P98" i="30"/>
  <c r="O98" i="30"/>
  <c r="N98" i="30"/>
  <c r="M98" i="30"/>
  <c r="L98" i="30"/>
  <c r="K98" i="30"/>
  <c r="J98" i="30"/>
  <c r="I98" i="30"/>
  <c r="H98" i="30"/>
  <c r="G98" i="30"/>
  <c r="F98" i="30"/>
  <c r="E98" i="30"/>
  <c r="D98" i="30"/>
  <c r="C135" i="30"/>
  <c r="C134" i="30"/>
  <c r="C133" i="30"/>
  <c r="C132" i="30"/>
  <c r="C131" i="30"/>
  <c r="C130" i="30"/>
  <c r="C127" i="30"/>
  <c r="C126" i="30"/>
  <c r="C125" i="30"/>
  <c r="C124" i="30"/>
  <c r="C123" i="30"/>
  <c r="C122" i="30"/>
  <c r="C121" i="30"/>
  <c r="C120" i="30"/>
  <c r="C118" i="30"/>
  <c r="C115" i="30"/>
  <c r="C114" i="30"/>
  <c r="C112" i="30"/>
  <c r="C111" i="30"/>
  <c r="C110" i="30"/>
  <c r="C109" i="30"/>
  <c r="C108" i="30"/>
  <c r="C106" i="30"/>
  <c r="C105" i="30"/>
  <c r="C104" i="30"/>
  <c r="C102" i="30"/>
  <c r="C101" i="30"/>
  <c r="C100" i="30"/>
  <c r="C98" i="30"/>
  <c r="AL93" i="30"/>
  <c r="Y93" i="30"/>
  <c r="X93" i="30"/>
  <c r="W93" i="30"/>
  <c r="V93" i="30"/>
  <c r="U93" i="30"/>
  <c r="T93" i="30"/>
  <c r="S93" i="30"/>
  <c r="R93" i="30"/>
  <c r="Q93" i="30"/>
  <c r="P93" i="30"/>
  <c r="O93" i="30"/>
  <c r="N93" i="30"/>
  <c r="M93" i="30"/>
  <c r="L93" i="30"/>
  <c r="K93" i="30"/>
  <c r="J93" i="30"/>
  <c r="I93" i="30"/>
  <c r="H93" i="30"/>
  <c r="G93" i="30"/>
  <c r="F93" i="30"/>
  <c r="E93" i="30"/>
  <c r="D93" i="30"/>
  <c r="AL92" i="30"/>
  <c r="Y92" i="30"/>
  <c r="X92" i="30"/>
  <c r="W92" i="30"/>
  <c r="V92" i="30"/>
  <c r="U92" i="30"/>
  <c r="T92" i="30"/>
  <c r="S92" i="30"/>
  <c r="R92" i="30"/>
  <c r="Q92" i="30"/>
  <c r="P92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C93" i="30"/>
  <c r="C92" i="30"/>
  <c r="AL90" i="30"/>
  <c r="Y90" i="30"/>
  <c r="X90" i="30"/>
  <c r="W90" i="30"/>
  <c r="V90" i="30"/>
  <c r="U90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H90" i="30"/>
  <c r="G90" i="30"/>
  <c r="F90" i="30"/>
  <c r="E90" i="30"/>
  <c r="D90" i="30"/>
  <c r="AL89" i="30"/>
  <c r="Y89" i="30"/>
  <c r="X89" i="30"/>
  <c r="W89" i="30"/>
  <c r="V89" i="30"/>
  <c r="U89" i="30"/>
  <c r="T89" i="30"/>
  <c r="S89" i="30"/>
  <c r="R89" i="30"/>
  <c r="Q89" i="30"/>
  <c r="P89" i="30"/>
  <c r="O89" i="30"/>
  <c r="N89" i="30"/>
  <c r="M89" i="30"/>
  <c r="L89" i="30"/>
  <c r="K89" i="30"/>
  <c r="J89" i="30"/>
  <c r="I89" i="30"/>
  <c r="H89" i="30"/>
  <c r="G89" i="30"/>
  <c r="F89" i="30"/>
  <c r="E89" i="30"/>
  <c r="D89" i="30"/>
  <c r="AL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AL87" i="30"/>
  <c r="Y87" i="30"/>
  <c r="X87" i="30"/>
  <c r="W87" i="30"/>
  <c r="V87" i="30"/>
  <c r="U87" i="30"/>
  <c r="T87" i="30"/>
  <c r="S87" i="30"/>
  <c r="R87" i="30"/>
  <c r="Q87" i="30"/>
  <c r="P87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AL86" i="30"/>
  <c r="Y86" i="30"/>
  <c r="X86" i="30"/>
  <c r="W86" i="30"/>
  <c r="V86" i="30"/>
  <c r="U86" i="30"/>
  <c r="T86" i="30"/>
  <c r="S86" i="30"/>
  <c r="R86" i="30"/>
  <c r="Q86" i="30"/>
  <c r="P86" i="30"/>
  <c r="O86" i="30"/>
  <c r="N86" i="30"/>
  <c r="M86" i="30"/>
  <c r="L86" i="30"/>
  <c r="K86" i="30"/>
  <c r="J86" i="30"/>
  <c r="I86" i="30"/>
  <c r="H86" i="30"/>
  <c r="G86" i="30"/>
  <c r="F86" i="30"/>
  <c r="E86" i="30"/>
  <c r="D86" i="30"/>
  <c r="AL85" i="30"/>
  <c r="Y85" i="30"/>
  <c r="X85" i="30"/>
  <c r="W85" i="30"/>
  <c r="V85" i="30"/>
  <c r="U85" i="30"/>
  <c r="T85" i="30"/>
  <c r="S85" i="30"/>
  <c r="R85" i="30"/>
  <c r="Q85" i="30"/>
  <c r="P85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AL84" i="30"/>
  <c r="Y84" i="30"/>
  <c r="X84" i="30"/>
  <c r="W84" i="30"/>
  <c r="V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H84" i="30"/>
  <c r="G84" i="30"/>
  <c r="F84" i="30"/>
  <c r="E84" i="30"/>
  <c r="D84" i="30"/>
  <c r="C90" i="30"/>
  <c r="C89" i="30"/>
  <c r="C88" i="30"/>
  <c r="C87" i="30"/>
  <c r="C86" i="30"/>
  <c r="C85" i="30"/>
  <c r="C84" i="30"/>
  <c r="AL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AL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2" i="30"/>
  <c r="C81" i="30"/>
  <c r="AL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AL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AL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AL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AL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AL72" i="30"/>
  <c r="Y72" i="30"/>
  <c r="X72" i="30"/>
  <c r="W72" i="30"/>
  <c r="V72" i="30"/>
  <c r="U72" i="30"/>
  <c r="T72" i="30"/>
  <c r="S72" i="30"/>
  <c r="R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AL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AL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AL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C78" i="30"/>
  <c r="C77" i="30"/>
  <c r="C76" i="30"/>
  <c r="C73" i="30"/>
  <c r="C72" i="30"/>
  <c r="C71" i="30"/>
  <c r="C75" i="30"/>
  <c r="C70" i="30"/>
  <c r="C68" i="30"/>
  <c r="AL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L58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AL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AL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AL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AL24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AL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AL22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AL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AL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AL19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AL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AL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AL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AL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AL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AL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AL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AL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AL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AL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AL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AL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AL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AL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AL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AL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AL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AL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AL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AL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61" i="30"/>
  <c r="C58" i="30"/>
  <c r="C54" i="30"/>
  <c r="C53" i="30"/>
  <c r="C52" i="30"/>
  <c r="C51" i="30"/>
  <c r="C50" i="30"/>
  <c r="C49" i="30"/>
  <c r="C47" i="30"/>
  <c r="C44" i="30"/>
  <c r="C43" i="30"/>
  <c r="C42" i="30"/>
  <c r="C41" i="30"/>
  <c r="C40" i="30"/>
  <c r="C39" i="30"/>
  <c r="C38" i="30"/>
  <c r="C27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AL27" i="30"/>
  <c r="C28" i="30"/>
  <c r="D28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V28" i="30"/>
  <c r="W28" i="30"/>
  <c r="X28" i="30"/>
  <c r="Y28" i="30"/>
  <c r="AL28" i="30"/>
  <c r="C29" i="30"/>
  <c r="D29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AL29" i="30"/>
  <c r="C30" i="30"/>
  <c r="D30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V30" i="30"/>
  <c r="W30" i="30"/>
  <c r="X30" i="30"/>
  <c r="Y30" i="30"/>
  <c r="AL30" i="30"/>
  <c r="C31" i="30"/>
  <c r="D31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V31" i="30"/>
  <c r="W31" i="30"/>
  <c r="X31" i="30"/>
  <c r="Y31" i="30"/>
  <c r="AL31" i="30"/>
  <c r="C32" i="30"/>
  <c r="D32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AL32" i="30"/>
  <c r="C33" i="30"/>
  <c r="D33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AL33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AL34" i="30"/>
  <c r="C35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AL35" i="30"/>
  <c r="C36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AL36" i="30"/>
  <c r="AL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C13" i="30"/>
  <c r="C24" i="30"/>
  <c r="C23" i="30"/>
  <c r="C22" i="30"/>
  <c r="C21" i="30"/>
  <c r="C20" i="30"/>
  <c r="C19" i="30"/>
  <c r="C18" i="30"/>
  <c r="C17" i="30"/>
  <c r="C16" i="30"/>
  <c r="C15" i="30"/>
  <c r="C14" i="30"/>
  <c r="C10" i="30"/>
  <c r="C9" i="30"/>
  <c r="C7" i="30"/>
  <c r="AL86" i="41"/>
  <c r="Y86" i="41"/>
  <c r="X86" i="41"/>
  <c r="W86" i="41"/>
  <c r="V86" i="41"/>
  <c r="U86" i="41"/>
  <c r="T86" i="41"/>
  <c r="S86" i="41"/>
  <c r="R86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AL83" i="41"/>
  <c r="Y83" i="41"/>
  <c r="X83" i="41"/>
  <c r="X84" i="41" s="1"/>
  <c r="W83" i="41"/>
  <c r="V83" i="41"/>
  <c r="V84" i="41" s="1"/>
  <c r="U83" i="41"/>
  <c r="T83" i="41"/>
  <c r="T84" i="41" s="1"/>
  <c r="S83" i="41"/>
  <c r="R83" i="41"/>
  <c r="R84" i="41" s="1"/>
  <c r="Q83" i="41"/>
  <c r="P83" i="41"/>
  <c r="P84" i="41" s="1"/>
  <c r="O83" i="41"/>
  <c r="N83" i="41"/>
  <c r="N84" i="41" s="1"/>
  <c r="M83" i="41"/>
  <c r="L83" i="41"/>
  <c r="L84" i="41" s="1"/>
  <c r="K83" i="41"/>
  <c r="J83" i="41"/>
  <c r="J84" i="41" s="1"/>
  <c r="I83" i="41"/>
  <c r="H83" i="41"/>
  <c r="H84" i="41" s="1"/>
  <c r="G83" i="41"/>
  <c r="G88" i="41" s="1"/>
  <c r="F83" i="41"/>
  <c r="E83" i="41"/>
  <c r="E88" i="41" s="1"/>
  <c r="D83" i="41"/>
  <c r="C83" i="41"/>
  <c r="C88" i="41" s="1"/>
  <c r="AL65" i="41"/>
  <c r="Y65" i="41"/>
  <c r="X65" i="41"/>
  <c r="W65" i="41"/>
  <c r="V65" i="41"/>
  <c r="U65" i="41"/>
  <c r="T65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AL62" i="41"/>
  <c r="Y62" i="41"/>
  <c r="X62" i="41"/>
  <c r="X64" i="41" s="1"/>
  <c r="W62" i="41"/>
  <c r="V62" i="41"/>
  <c r="V64" i="41" s="1"/>
  <c r="U62" i="41"/>
  <c r="T62" i="41"/>
  <c r="T64" i="41" s="1"/>
  <c r="S62" i="41"/>
  <c r="R62" i="41"/>
  <c r="R64" i="41" s="1"/>
  <c r="Q62" i="41"/>
  <c r="P62" i="41"/>
  <c r="P64" i="41" s="1"/>
  <c r="O62" i="41"/>
  <c r="N62" i="41"/>
  <c r="N64" i="41" s="1"/>
  <c r="M62" i="41"/>
  <c r="L62" i="41"/>
  <c r="L64" i="41" s="1"/>
  <c r="K62" i="41"/>
  <c r="J62" i="41"/>
  <c r="J64" i="41" s="1"/>
  <c r="I62" i="41"/>
  <c r="H62" i="41"/>
  <c r="H64" i="41" s="1"/>
  <c r="G62" i="41"/>
  <c r="F62" i="41"/>
  <c r="F64" i="41" s="1"/>
  <c r="E62" i="41"/>
  <c r="D62" i="41"/>
  <c r="D64" i="41" s="1"/>
  <c r="C62" i="41"/>
  <c r="AL47" i="41"/>
  <c r="Y47" i="41"/>
  <c r="X47" i="41"/>
  <c r="W47" i="41"/>
  <c r="V47" i="41"/>
  <c r="U47" i="41"/>
  <c r="T47" i="41"/>
  <c r="S47" i="41"/>
  <c r="R47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AL46" i="41"/>
  <c r="Y46" i="41"/>
  <c r="X46" i="41"/>
  <c r="W46" i="41"/>
  <c r="V46" i="41"/>
  <c r="U46" i="41"/>
  <c r="T46" i="41"/>
  <c r="S46" i="41"/>
  <c r="R46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AL39" i="41"/>
  <c r="Y39" i="41"/>
  <c r="X39" i="41"/>
  <c r="W39" i="41"/>
  <c r="V39" i="41"/>
  <c r="U39" i="41"/>
  <c r="T39" i="41"/>
  <c r="S39" i="41"/>
  <c r="R39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AL36" i="41"/>
  <c r="AL37" i="41" s="1"/>
  <c r="Y36" i="41"/>
  <c r="Y37" i="41" s="1"/>
  <c r="X36" i="41"/>
  <c r="W36" i="41"/>
  <c r="W40" i="41" s="1"/>
  <c r="V36" i="41"/>
  <c r="U36" i="41"/>
  <c r="U40" i="41" s="1"/>
  <c r="T36" i="41"/>
  <c r="S36" i="41"/>
  <c r="S40" i="41" s="1"/>
  <c r="R36" i="41"/>
  <c r="Q36" i="41"/>
  <c r="Q40" i="41" s="1"/>
  <c r="P36" i="41"/>
  <c r="O36" i="41"/>
  <c r="O40" i="41" s="1"/>
  <c r="N36" i="41"/>
  <c r="M36" i="41"/>
  <c r="M40" i="41" s="1"/>
  <c r="L36" i="41"/>
  <c r="K36" i="41"/>
  <c r="K40" i="41" s="1"/>
  <c r="J36" i="41"/>
  <c r="I36" i="41"/>
  <c r="I40" i="41" s="1"/>
  <c r="H36" i="41"/>
  <c r="G36" i="41"/>
  <c r="G40" i="41" s="1"/>
  <c r="F36" i="41"/>
  <c r="E36" i="41"/>
  <c r="E40" i="41" s="1"/>
  <c r="D36" i="41"/>
  <c r="C36" i="41"/>
  <c r="C40" i="41" s="1"/>
  <c r="AL17" i="41"/>
  <c r="Y17" i="41"/>
  <c r="X17" i="41"/>
  <c r="W17" i="41"/>
  <c r="V17" i="41"/>
  <c r="U17" i="41"/>
  <c r="T17" i="41"/>
  <c r="S17" i="41"/>
  <c r="R17" i="41"/>
  <c r="Q17" i="41"/>
  <c r="P17" i="41"/>
  <c r="O17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AL12" i="41"/>
  <c r="AL13" i="41" s="1"/>
  <c r="AL6" i="41" s="1"/>
  <c r="Y12" i="41"/>
  <c r="Y13" i="41" s="1"/>
  <c r="Y6" i="41" s="1"/>
  <c r="X12" i="41"/>
  <c r="X13" i="41" s="1"/>
  <c r="X6" i="41" s="1"/>
  <c r="W12" i="41"/>
  <c r="W13" i="41" s="1"/>
  <c r="W6" i="41" s="1"/>
  <c r="V12" i="41"/>
  <c r="V13" i="41" s="1"/>
  <c r="V6" i="41" s="1"/>
  <c r="U12" i="41"/>
  <c r="U13" i="41" s="1"/>
  <c r="U6" i="41" s="1"/>
  <c r="T12" i="41"/>
  <c r="T13" i="41" s="1"/>
  <c r="T6" i="41" s="1"/>
  <c r="S12" i="41"/>
  <c r="S13" i="41" s="1"/>
  <c r="S6" i="41" s="1"/>
  <c r="R12" i="41"/>
  <c r="R13" i="41" s="1"/>
  <c r="R6" i="41" s="1"/>
  <c r="Q12" i="41"/>
  <c r="Q13" i="41" s="1"/>
  <c r="Q6" i="41" s="1"/>
  <c r="P12" i="41"/>
  <c r="P13" i="41" s="1"/>
  <c r="P6" i="41" s="1"/>
  <c r="O12" i="41"/>
  <c r="O13" i="41" s="1"/>
  <c r="O6" i="41" s="1"/>
  <c r="N12" i="41"/>
  <c r="N13" i="41" s="1"/>
  <c r="N6" i="41" s="1"/>
  <c r="M12" i="41"/>
  <c r="M13" i="41" s="1"/>
  <c r="M6" i="41" s="1"/>
  <c r="L12" i="41"/>
  <c r="L13" i="41" s="1"/>
  <c r="L6" i="41" s="1"/>
  <c r="K12" i="41"/>
  <c r="K13" i="41" s="1"/>
  <c r="K6" i="41" s="1"/>
  <c r="J12" i="41"/>
  <c r="J13" i="41" s="1"/>
  <c r="J6" i="41" s="1"/>
  <c r="I12" i="41"/>
  <c r="I13" i="41" s="1"/>
  <c r="I6" i="41" s="1"/>
  <c r="H12" i="41"/>
  <c r="H13" i="41" s="1"/>
  <c r="H6" i="41" s="1"/>
  <c r="G12" i="41"/>
  <c r="G13" i="41" s="1"/>
  <c r="G6" i="41" s="1"/>
  <c r="F12" i="41"/>
  <c r="F13" i="41" s="1"/>
  <c r="F6" i="41" s="1"/>
  <c r="E12" i="41"/>
  <c r="E13" i="41" s="1"/>
  <c r="E6" i="41" s="1"/>
  <c r="D12" i="41"/>
  <c r="D13" i="41" s="1"/>
  <c r="D6" i="41" s="1"/>
  <c r="C12" i="41"/>
  <c r="C13" i="41" s="1"/>
  <c r="C6" i="41" s="1"/>
  <c r="AL86" i="40"/>
  <c r="Y86" i="40"/>
  <c r="X86" i="40"/>
  <c r="W86" i="40"/>
  <c r="V86" i="40"/>
  <c r="U86" i="40"/>
  <c r="T86" i="40"/>
  <c r="S86" i="40"/>
  <c r="R86" i="40"/>
  <c r="Q86" i="40"/>
  <c r="P86" i="40"/>
  <c r="O86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AL83" i="40"/>
  <c r="AL84" i="40" s="1"/>
  <c r="Y83" i="40"/>
  <c r="Y84" i="40" s="1"/>
  <c r="Y87" i="40" s="1"/>
  <c r="Y92" i="40" s="1"/>
  <c r="X83" i="40"/>
  <c r="X84" i="40" s="1"/>
  <c r="X87" i="40" s="1"/>
  <c r="X92" i="40" s="1"/>
  <c r="W83" i="40"/>
  <c r="W84" i="40" s="1"/>
  <c r="V83" i="40"/>
  <c r="V84" i="40" s="1"/>
  <c r="U83" i="40"/>
  <c r="U84" i="40" s="1"/>
  <c r="U87" i="40" s="1"/>
  <c r="U92" i="40" s="1"/>
  <c r="T83" i="40"/>
  <c r="T84" i="40" s="1"/>
  <c r="T87" i="40" s="1"/>
  <c r="T92" i="40" s="1"/>
  <c r="S83" i="40"/>
  <c r="S84" i="40" s="1"/>
  <c r="R83" i="40"/>
  <c r="R84" i="40" s="1"/>
  <c r="Q83" i="40"/>
  <c r="Q84" i="40" s="1"/>
  <c r="Q87" i="40" s="1"/>
  <c r="Q92" i="40" s="1"/>
  <c r="P83" i="40"/>
  <c r="P84" i="40" s="1"/>
  <c r="P87" i="40" s="1"/>
  <c r="P92" i="40" s="1"/>
  <c r="O83" i="40"/>
  <c r="O84" i="40" s="1"/>
  <c r="N83" i="40"/>
  <c r="N84" i="40" s="1"/>
  <c r="M83" i="40"/>
  <c r="M84" i="40" s="1"/>
  <c r="M87" i="40" s="1"/>
  <c r="M92" i="40" s="1"/>
  <c r="L83" i="40"/>
  <c r="L88" i="40" s="1"/>
  <c r="K83" i="40"/>
  <c r="K84" i="40" s="1"/>
  <c r="J83" i="40"/>
  <c r="I83" i="40"/>
  <c r="I84" i="40" s="1"/>
  <c r="I87" i="40" s="1"/>
  <c r="I92" i="40" s="1"/>
  <c r="H83" i="40"/>
  <c r="H88" i="40" s="1"/>
  <c r="G83" i="40"/>
  <c r="F83" i="40"/>
  <c r="E83" i="40"/>
  <c r="E88" i="40" s="1"/>
  <c r="D83" i="40"/>
  <c r="D88" i="40" s="1"/>
  <c r="C83" i="40"/>
  <c r="AL65" i="40"/>
  <c r="Y65" i="40"/>
  <c r="X65" i="40"/>
  <c r="W65" i="40"/>
  <c r="V65" i="40"/>
  <c r="U65" i="40"/>
  <c r="T65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AL62" i="40"/>
  <c r="Y62" i="40"/>
  <c r="X62" i="40"/>
  <c r="X64" i="40" s="1"/>
  <c r="W62" i="40"/>
  <c r="V62" i="40"/>
  <c r="V64" i="40" s="1"/>
  <c r="U62" i="40"/>
  <c r="T62" i="40"/>
  <c r="T64" i="40" s="1"/>
  <c r="S62" i="40"/>
  <c r="S64" i="40" s="1"/>
  <c r="R62" i="40"/>
  <c r="R64" i="40" s="1"/>
  <c r="Q62" i="40"/>
  <c r="P62" i="40"/>
  <c r="P64" i="40" s="1"/>
  <c r="O62" i="40"/>
  <c r="O64" i="40" s="1"/>
  <c r="N62" i="40"/>
  <c r="N64" i="40" s="1"/>
  <c r="M62" i="40"/>
  <c r="L62" i="40"/>
  <c r="L64" i="40" s="1"/>
  <c r="K62" i="40"/>
  <c r="K64" i="40" s="1"/>
  <c r="J62" i="40"/>
  <c r="J64" i="40" s="1"/>
  <c r="I62" i="40"/>
  <c r="H62" i="40"/>
  <c r="H64" i="40" s="1"/>
  <c r="G62" i="40"/>
  <c r="G64" i="40" s="1"/>
  <c r="F62" i="40"/>
  <c r="F64" i="40" s="1"/>
  <c r="E62" i="40"/>
  <c r="D62" i="40"/>
  <c r="D64" i="40" s="1"/>
  <c r="C62" i="40"/>
  <c r="C64" i="40" s="1"/>
  <c r="AL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AL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AL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T37" i="40"/>
  <c r="L37" i="40"/>
  <c r="AL36" i="40"/>
  <c r="AL40" i="40" s="1"/>
  <c r="Y36" i="40"/>
  <c r="Y40" i="40" s="1"/>
  <c r="X36" i="40"/>
  <c r="X40" i="40" s="1"/>
  <c r="W36" i="40"/>
  <c r="W40" i="40" s="1"/>
  <c r="V36" i="40"/>
  <c r="U36" i="40"/>
  <c r="U40" i="40" s="1"/>
  <c r="T36" i="40"/>
  <c r="T40" i="40" s="1"/>
  <c r="S36" i="40"/>
  <c r="S40" i="40" s="1"/>
  <c r="R36" i="40"/>
  <c r="Q36" i="40"/>
  <c r="Q40" i="40" s="1"/>
  <c r="P36" i="40"/>
  <c r="P40" i="40" s="1"/>
  <c r="O36" i="40"/>
  <c r="O40" i="40" s="1"/>
  <c r="N36" i="40"/>
  <c r="M36" i="40"/>
  <c r="M40" i="40" s="1"/>
  <c r="L36" i="40"/>
  <c r="L40" i="40" s="1"/>
  <c r="K36" i="40"/>
  <c r="K40" i="40" s="1"/>
  <c r="J36" i="40"/>
  <c r="I36" i="40"/>
  <c r="I40" i="40" s="1"/>
  <c r="H36" i="40"/>
  <c r="H40" i="40" s="1"/>
  <c r="G36" i="40"/>
  <c r="G40" i="40" s="1"/>
  <c r="F36" i="40"/>
  <c r="F40" i="40" s="1"/>
  <c r="E36" i="40"/>
  <c r="E40" i="40" s="1"/>
  <c r="D36" i="40"/>
  <c r="D40" i="40" s="1"/>
  <c r="C36" i="40"/>
  <c r="C40" i="40" s="1"/>
  <c r="AL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F45" i="40" s="1"/>
  <c r="E17" i="40"/>
  <c r="D17" i="40"/>
  <c r="C17" i="40"/>
  <c r="AL13" i="40"/>
  <c r="AL6" i="40" s="1"/>
  <c r="O13" i="40"/>
  <c r="K13" i="40"/>
  <c r="K6" i="40" s="1"/>
  <c r="G13" i="40"/>
  <c r="G6" i="40" s="1"/>
  <c r="AL12" i="40"/>
  <c r="Y12" i="40"/>
  <c r="Y13" i="40" s="1"/>
  <c r="Y6" i="40" s="1"/>
  <c r="X12" i="40"/>
  <c r="X13" i="40" s="1"/>
  <c r="X6" i="40" s="1"/>
  <c r="W12" i="40"/>
  <c r="W13" i="40" s="1"/>
  <c r="W6" i="40" s="1"/>
  <c r="V12" i="40"/>
  <c r="V13" i="40" s="1"/>
  <c r="V6" i="40" s="1"/>
  <c r="U12" i="40"/>
  <c r="U13" i="40" s="1"/>
  <c r="U6" i="40" s="1"/>
  <c r="T12" i="40"/>
  <c r="T13" i="40" s="1"/>
  <c r="T6" i="40" s="1"/>
  <c r="S12" i="40"/>
  <c r="S13" i="40" s="1"/>
  <c r="S6" i="40" s="1"/>
  <c r="R12" i="40"/>
  <c r="R13" i="40" s="1"/>
  <c r="R6" i="40" s="1"/>
  <c r="Q12" i="40"/>
  <c r="Q13" i="40" s="1"/>
  <c r="Q6" i="40" s="1"/>
  <c r="P12" i="40"/>
  <c r="P13" i="40" s="1"/>
  <c r="P6" i="40" s="1"/>
  <c r="O12" i="40"/>
  <c r="N12" i="40"/>
  <c r="N13" i="40" s="1"/>
  <c r="N6" i="40" s="1"/>
  <c r="M12" i="40"/>
  <c r="M13" i="40" s="1"/>
  <c r="M6" i="40" s="1"/>
  <c r="L12" i="40"/>
  <c r="L13" i="40" s="1"/>
  <c r="L6" i="40" s="1"/>
  <c r="K12" i="40"/>
  <c r="J12" i="40"/>
  <c r="J13" i="40" s="1"/>
  <c r="J6" i="40" s="1"/>
  <c r="I12" i="40"/>
  <c r="I13" i="40" s="1"/>
  <c r="I6" i="40" s="1"/>
  <c r="H12" i="40"/>
  <c r="H13" i="40" s="1"/>
  <c r="H6" i="40" s="1"/>
  <c r="G12" i="40"/>
  <c r="F12" i="40"/>
  <c r="F13" i="40" s="1"/>
  <c r="F6" i="40" s="1"/>
  <c r="E12" i="40"/>
  <c r="E13" i="40" s="1"/>
  <c r="E6" i="40" s="1"/>
  <c r="D12" i="40"/>
  <c r="D13" i="40" s="1"/>
  <c r="D6" i="40" s="1"/>
  <c r="C12" i="40"/>
  <c r="C13" i="40" s="1"/>
  <c r="C6" i="40" s="1"/>
  <c r="O6" i="40"/>
  <c r="AL86" i="39"/>
  <c r="Y86" i="39"/>
  <c r="X86" i="39"/>
  <c r="W86" i="39"/>
  <c r="V86" i="39"/>
  <c r="U86" i="39"/>
  <c r="T86" i="39"/>
  <c r="S86" i="39"/>
  <c r="R86" i="39"/>
  <c r="Q86" i="39"/>
  <c r="P86" i="39"/>
  <c r="O86" i="39"/>
  <c r="N86" i="39"/>
  <c r="M86" i="39"/>
  <c r="L86" i="39"/>
  <c r="K86" i="39"/>
  <c r="J86" i="39"/>
  <c r="I86" i="39"/>
  <c r="H86" i="39"/>
  <c r="G86" i="39"/>
  <c r="F86" i="39"/>
  <c r="E86" i="39"/>
  <c r="D86" i="39"/>
  <c r="C86" i="39"/>
  <c r="J84" i="39"/>
  <c r="F84" i="39"/>
  <c r="F87" i="39" s="1"/>
  <c r="F92" i="39" s="1"/>
  <c r="AL83" i="39"/>
  <c r="AL84" i="39" s="1"/>
  <c r="Y83" i="39"/>
  <c r="Y84" i="39" s="1"/>
  <c r="Y87" i="39" s="1"/>
  <c r="Y92" i="39" s="1"/>
  <c r="X83" i="39"/>
  <c r="X84" i="39" s="1"/>
  <c r="X87" i="39" s="1"/>
  <c r="X92" i="39" s="1"/>
  <c r="W83" i="39"/>
  <c r="W84" i="39" s="1"/>
  <c r="V83" i="39"/>
  <c r="V84" i="39" s="1"/>
  <c r="V87" i="39" s="1"/>
  <c r="V92" i="39" s="1"/>
  <c r="U83" i="39"/>
  <c r="U84" i="39" s="1"/>
  <c r="U87" i="39" s="1"/>
  <c r="U92" i="39" s="1"/>
  <c r="T83" i="39"/>
  <c r="T84" i="39" s="1"/>
  <c r="T87" i="39" s="1"/>
  <c r="T92" i="39" s="1"/>
  <c r="S83" i="39"/>
  <c r="S84" i="39" s="1"/>
  <c r="R83" i="39"/>
  <c r="R84" i="39" s="1"/>
  <c r="Q83" i="39"/>
  <c r="Q84" i="39" s="1"/>
  <c r="Q87" i="39" s="1"/>
  <c r="Q92" i="39" s="1"/>
  <c r="P83" i="39"/>
  <c r="P84" i="39" s="1"/>
  <c r="P87" i="39" s="1"/>
  <c r="P92" i="39" s="1"/>
  <c r="O83" i="39"/>
  <c r="O84" i="39" s="1"/>
  <c r="N83" i="39"/>
  <c r="N84" i="39" s="1"/>
  <c r="N87" i="39" s="1"/>
  <c r="N92" i="39" s="1"/>
  <c r="M83" i="39"/>
  <c r="M84" i="39" s="1"/>
  <c r="M87" i="39" s="1"/>
  <c r="M92" i="39" s="1"/>
  <c r="L83" i="39"/>
  <c r="K83" i="39"/>
  <c r="K84" i="39" s="1"/>
  <c r="J83" i="39"/>
  <c r="I83" i="39"/>
  <c r="I84" i="39" s="1"/>
  <c r="I87" i="39" s="1"/>
  <c r="I92" i="39" s="1"/>
  <c r="H83" i="39"/>
  <c r="G83" i="39"/>
  <c r="F83" i="39"/>
  <c r="E83" i="39"/>
  <c r="E88" i="39" s="1"/>
  <c r="D83" i="39"/>
  <c r="C83" i="39"/>
  <c r="AL65" i="39"/>
  <c r="Y65" i="39"/>
  <c r="X65" i="39"/>
  <c r="W65" i="39"/>
  <c r="V65" i="39"/>
  <c r="V67" i="39" s="1"/>
  <c r="U65" i="39"/>
  <c r="T65" i="39"/>
  <c r="S65" i="39"/>
  <c r="R65" i="39"/>
  <c r="R67" i="39" s="1"/>
  <c r="Q65" i="39"/>
  <c r="P65" i="39"/>
  <c r="O65" i="39"/>
  <c r="N65" i="39"/>
  <c r="N67" i="39" s="1"/>
  <c r="M65" i="39"/>
  <c r="L65" i="39"/>
  <c r="K65" i="39"/>
  <c r="J65" i="39"/>
  <c r="J67" i="39" s="1"/>
  <c r="I65" i="39"/>
  <c r="H65" i="39"/>
  <c r="G65" i="39"/>
  <c r="F65" i="39"/>
  <c r="F67" i="39" s="1"/>
  <c r="E65" i="39"/>
  <c r="D65" i="39"/>
  <c r="C65" i="39"/>
  <c r="V63" i="39"/>
  <c r="V66" i="39" s="1"/>
  <c r="V71" i="39" s="1"/>
  <c r="J63" i="39"/>
  <c r="F63" i="39"/>
  <c r="F66" i="39" s="1"/>
  <c r="F71" i="39" s="1"/>
  <c r="AL62" i="39"/>
  <c r="Y62" i="39"/>
  <c r="X62" i="39"/>
  <c r="X64" i="39" s="1"/>
  <c r="W62" i="39"/>
  <c r="V62" i="39"/>
  <c r="V64" i="39" s="1"/>
  <c r="U62" i="39"/>
  <c r="T62" i="39"/>
  <c r="T64" i="39" s="1"/>
  <c r="S62" i="39"/>
  <c r="R62" i="39"/>
  <c r="Q62" i="39"/>
  <c r="P62" i="39"/>
  <c r="P64" i="39" s="1"/>
  <c r="O62" i="39"/>
  <c r="N62" i="39"/>
  <c r="N64" i="39" s="1"/>
  <c r="M62" i="39"/>
  <c r="L62" i="39"/>
  <c r="L64" i="39" s="1"/>
  <c r="K62" i="39"/>
  <c r="J62" i="39"/>
  <c r="J64" i="39" s="1"/>
  <c r="I62" i="39"/>
  <c r="H62" i="39"/>
  <c r="H64" i="39" s="1"/>
  <c r="G62" i="39"/>
  <c r="F62" i="39"/>
  <c r="F64" i="39" s="1"/>
  <c r="E62" i="39"/>
  <c r="D62" i="39"/>
  <c r="D64" i="39" s="1"/>
  <c r="C62" i="39"/>
  <c r="AL47" i="39"/>
  <c r="Y47" i="39"/>
  <c r="X47" i="39"/>
  <c r="W47" i="39"/>
  <c r="V47" i="39"/>
  <c r="U47" i="39"/>
  <c r="T47" i="39"/>
  <c r="S47" i="39"/>
  <c r="R47" i="39"/>
  <c r="Q47" i="39"/>
  <c r="P47" i="39"/>
  <c r="O47" i="39"/>
  <c r="N47" i="39"/>
  <c r="M47" i="39"/>
  <c r="L47" i="39"/>
  <c r="K47" i="39"/>
  <c r="J47" i="39"/>
  <c r="I47" i="39"/>
  <c r="H47" i="39"/>
  <c r="G47" i="39"/>
  <c r="F47" i="39"/>
  <c r="E47" i="39"/>
  <c r="D47" i="39"/>
  <c r="C47" i="39"/>
  <c r="AL46" i="39"/>
  <c r="Y46" i="39"/>
  <c r="X46" i="39"/>
  <c r="W46" i="39"/>
  <c r="V46" i="39"/>
  <c r="U46" i="39"/>
  <c r="T46" i="39"/>
  <c r="S46" i="39"/>
  <c r="R46" i="39"/>
  <c r="Q46" i="39"/>
  <c r="P46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AL39" i="39"/>
  <c r="Y39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K39" i="39"/>
  <c r="J39" i="39"/>
  <c r="I39" i="39"/>
  <c r="H39" i="39"/>
  <c r="G39" i="39"/>
  <c r="F39" i="39"/>
  <c r="E39" i="39"/>
  <c r="D39" i="39"/>
  <c r="C39" i="39"/>
  <c r="V37" i="39"/>
  <c r="N37" i="39"/>
  <c r="F37" i="39"/>
  <c r="AL36" i="39"/>
  <c r="AL41" i="39" s="1"/>
  <c r="Y36" i="39"/>
  <c r="X36" i="39"/>
  <c r="W36" i="39"/>
  <c r="W41" i="39" s="1"/>
  <c r="V36" i="39"/>
  <c r="U36" i="39"/>
  <c r="T36" i="39"/>
  <c r="S36" i="39"/>
  <c r="S41" i="39" s="1"/>
  <c r="R36" i="39"/>
  <c r="R37" i="39" s="1"/>
  <c r="Q36" i="39"/>
  <c r="P36" i="39"/>
  <c r="O36" i="39"/>
  <c r="O41" i="39" s="1"/>
  <c r="N36" i="39"/>
  <c r="M36" i="39"/>
  <c r="L36" i="39"/>
  <c r="K36" i="39"/>
  <c r="K41" i="39" s="1"/>
  <c r="J36" i="39"/>
  <c r="J37" i="39" s="1"/>
  <c r="I36" i="39"/>
  <c r="H36" i="39"/>
  <c r="G36" i="39"/>
  <c r="G41" i="39" s="1"/>
  <c r="F36" i="39"/>
  <c r="E36" i="39"/>
  <c r="D36" i="39"/>
  <c r="C36" i="39"/>
  <c r="C41" i="39" s="1"/>
  <c r="AL17" i="39"/>
  <c r="Y17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O13" i="39"/>
  <c r="O6" i="39" s="1"/>
  <c r="AL12" i="39"/>
  <c r="AL13" i="39" s="1"/>
  <c r="AL6" i="39" s="1"/>
  <c r="Y12" i="39"/>
  <c r="Y13" i="39" s="1"/>
  <c r="Y6" i="39" s="1"/>
  <c r="X12" i="39"/>
  <c r="X13" i="39" s="1"/>
  <c r="X6" i="39" s="1"/>
  <c r="W12" i="39"/>
  <c r="W13" i="39" s="1"/>
  <c r="W6" i="39" s="1"/>
  <c r="V12" i="39"/>
  <c r="V13" i="39" s="1"/>
  <c r="V6" i="39" s="1"/>
  <c r="U12" i="39"/>
  <c r="U13" i="39" s="1"/>
  <c r="U6" i="39" s="1"/>
  <c r="T12" i="39"/>
  <c r="T13" i="39" s="1"/>
  <c r="T6" i="39" s="1"/>
  <c r="S12" i="39"/>
  <c r="S13" i="39" s="1"/>
  <c r="S6" i="39" s="1"/>
  <c r="R12" i="39"/>
  <c r="R13" i="39" s="1"/>
  <c r="R6" i="39" s="1"/>
  <c r="Q12" i="39"/>
  <c r="Q13" i="39" s="1"/>
  <c r="Q6" i="39" s="1"/>
  <c r="P12" i="39"/>
  <c r="P13" i="39" s="1"/>
  <c r="P6" i="39" s="1"/>
  <c r="O12" i="39"/>
  <c r="N12" i="39"/>
  <c r="N13" i="39" s="1"/>
  <c r="N6" i="39" s="1"/>
  <c r="M12" i="39"/>
  <c r="M13" i="39" s="1"/>
  <c r="M6" i="39" s="1"/>
  <c r="L12" i="39"/>
  <c r="L13" i="39" s="1"/>
  <c r="L6" i="39" s="1"/>
  <c r="K12" i="39"/>
  <c r="K13" i="39" s="1"/>
  <c r="K6" i="39" s="1"/>
  <c r="J12" i="39"/>
  <c r="J13" i="39" s="1"/>
  <c r="J6" i="39" s="1"/>
  <c r="I12" i="39"/>
  <c r="I13" i="39" s="1"/>
  <c r="I6" i="39" s="1"/>
  <c r="H12" i="39"/>
  <c r="H13" i="39" s="1"/>
  <c r="H6" i="39" s="1"/>
  <c r="G12" i="39"/>
  <c r="G13" i="39" s="1"/>
  <c r="G6" i="39" s="1"/>
  <c r="F12" i="39"/>
  <c r="F13" i="39" s="1"/>
  <c r="F6" i="39" s="1"/>
  <c r="E12" i="39"/>
  <c r="E13" i="39" s="1"/>
  <c r="E6" i="39" s="1"/>
  <c r="D12" i="39"/>
  <c r="D13" i="39" s="1"/>
  <c r="D6" i="39" s="1"/>
  <c r="C12" i="39"/>
  <c r="C13" i="39" s="1"/>
  <c r="C6" i="39" s="1"/>
  <c r="AL86" i="32"/>
  <c r="Y86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K86" i="32"/>
  <c r="J86" i="32"/>
  <c r="I86" i="32"/>
  <c r="H86" i="32"/>
  <c r="G86" i="32"/>
  <c r="F86" i="32"/>
  <c r="E86" i="32"/>
  <c r="D86" i="32"/>
  <c r="C86" i="32"/>
  <c r="AL83" i="32"/>
  <c r="Y83" i="32"/>
  <c r="Y88" i="32" s="1"/>
  <c r="X83" i="32"/>
  <c r="X85" i="32" s="1"/>
  <c r="W83" i="32"/>
  <c r="V83" i="32"/>
  <c r="V85" i="32" s="1"/>
  <c r="U83" i="32"/>
  <c r="U88" i="32" s="1"/>
  <c r="T83" i="32"/>
  <c r="T85" i="32" s="1"/>
  <c r="S83" i="32"/>
  <c r="R83" i="32"/>
  <c r="R85" i="32" s="1"/>
  <c r="Q83" i="32"/>
  <c r="Q88" i="32" s="1"/>
  <c r="P83" i="32"/>
  <c r="P85" i="32" s="1"/>
  <c r="O83" i="32"/>
  <c r="N83" i="32"/>
  <c r="N85" i="32" s="1"/>
  <c r="M83" i="32"/>
  <c r="M88" i="32" s="1"/>
  <c r="L83" i="32"/>
  <c r="L85" i="32" s="1"/>
  <c r="K83" i="32"/>
  <c r="J83" i="32"/>
  <c r="J85" i="32" s="1"/>
  <c r="I83" i="32"/>
  <c r="I88" i="32" s="1"/>
  <c r="H83" i="32"/>
  <c r="H85" i="32" s="1"/>
  <c r="G83" i="32"/>
  <c r="F83" i="32"/>
  <c r="E83" i="32"/>
  <c r="E88" i="32" s="1"/>
  <c r="D83" i="32"/>
  <c r="D84" i="32" s="1"/>
  <c r="C83" i="32"/>
  <c r="AL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AL62" i="32"/>
  <c r="AL64" i="32" s="1"/>
  <c r="Y62" i="32"/>
  <c r="Y64" i="32" s="1"/>
  <c r="X62" i="32"/>
  <c r="W62" i="32"/>
  <c r="W64" i="32" s="1"/>
  <c r="V62" i="32"/>
  <c r="U62" i="32"/>
  <c r="U64" i="32" s="1"/>
  <c r="T62" i="32"/>
  <c r="S62" i="32"/>
  <c r="S64" i="32" s="1"/>
  <c r="R62" i="32"/>
  <c r="Q62" i="32"/>
  <c r="Q64" i="32" s="1"/>
  <c r="P62" i="32"/>
  <c r="O62" i="32"/>
  <c r="O64" i="32" s="1"/>
  <c r="N62" i="32"/>
  <c r="M62" i="32"/>
  <c r="M64" i="32" s="1"/>
  <c r="L62" i="32"/>
  <c r="K62" i="32"/>
  <c r="K64" i="32" s="1"/>
  <c r="J62" i="32"/>
  <c r="I62" i="32"/>
  <c r="I64" i="32" s="1"/>
  <c r="H62" i="32"/>
  <c r="G62" i="32"/>
  <c r="G64" i="32" s="1"/>
  <c r="F62" i="32"/>
  <c r="E62" i="32"/>
  <c r="E64" i="32" s="1"/>
  <c r="D62" i="32"/>
  <c r="C62" i="32"/>
  <c r="C64" i="32" s="1"/>
  <c r="AL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C47" i="32"/>
  <c r="AL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AL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AL36" i="32"/>
  <c r="Y36" i="32"/>
  <c r="X36" i="32"/>
  <c r="X37" i="32" s="1"/>
  <c r="W36" i="32"/>
  <c r="V36" i="32"/>
  <c r="V37" i="32" s="1"/>
  <c r="U36" i="32"/>
  <c r="T36" i="32"/>
  <c r="T37" i="32" s="1"/>
  <c r="S36" i="32"/>
  <c r="R36" i="32"/>
  <c r="R37" i="32" s="1"/>
  <c r="Q36" i="32"/>
  <c r="P36" i="32"/>
  <c r="P37" i="32" s="1"/>
  <c r="O36" i="32"/>
  <c r="N36" i="32"/>
  <c r="N37" i="32" s="1"/>
  <c r="M36" i="32"/>
  <c r="L36" i="32"/>
  <c r="L37" i="32" s="1"/>
  <c r="K36" i="32"/>
  <c r="J36" i="32"/>
  <c r="J37" i="32" s="1"/>
  <c r="I36" i="32"/>
  <c r="H36" i="32"/>
  <c r="H38" i="32" s="1"/>
  <c r="G36" i="32"/>
  <c r="F36" i="32"/>
  <c r="F37" i="32" s="1"/>
  <c r="E36" i="32"/>
  <c r="D36" i="32"/>
  <c r="D38" i="32" s="1"/>
  <c r="C36" i="32"/>
  <c r="AL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L12" i="32"/>
  <c r="AL13" i="32" s="1"/>
  <c r="AL6" i="32" s="1"/>
  <c r="Y12" i="32"/>
  <c r="Y13" i="32" s="1"/>
  <c r="Y6" i="32" s="1"/>
  <c r="X12" i="32"/>
  <c r="X13" i="32" s="1"/>
  <c r="X6" i="32" s="1"/>
  <c r="W12" i="32"/>
  <c r="W13" i="32" s="1"/>
  <c r="W6" i="32" s="1"/>
  <c r="V12" i="32"/>
  <c r="V13" i="32" s="1"/>
  <c r="V6" i="32" s="1"/>
  <c r="U12" i="32"/>
  <c r="U13" i="32" s="1"/>
  <c r="U6" i="32" s="1"/>
  <c r="T12" i="32"/>
  <c r="T13" i="32" s="1"/>
  <c r="T6" i="32" s="1"/>
  <c r="S12" i="32"/>
  <c r="S13" i="32" s="1"/>
  <c r="S6" i="32" s="1"/>
  <c r="R12" i="32"/>
  <c r="R13" i="32" s="1"/>
  <c r="R6" i="32" s="1"/>
  <c r="Q12" i="32"/>
  <c r="Q13" i="32" s="1"/>
  <c r="Q6" i="32" s="1"/>
  <c r="P12" i="32"/>
  <c r="P13" i="32" s="1"/>
  <c r="P6" i="32" s="1"/>
  <c r="O12" i="32"/>
  <c r="O13" i="32" s="1"/>
  <c r="O6" i="32" s="1"/>
  <c r="N12" i="32"/>
  <c r="N13" i="32" s="1"/>
  <c r="N6" i="32" s="1"/>
  <c r="M12" i="32"/>
  <c r="M13" i="32" s="1"/>
  <c r="M6" i="32" s="1"/>
  <c r="L12" i="32"/>
  <c r="L13" i="32" s="1"/>
  <c r="L6" i="32" s="1"/>
  <c r="K12" i="32"/>
  <c r="K13" i="32" s="1"/>
  <c r="K6" i="32" s="1"/>
  <c r="J12" i="32"/>
  <c r="J13" i="32" s="1"/>
  <c r="J6" i="32" s="1"/>
  <c r="I12" i="32"/>
  <c r="I13" i="32" s="1"/>
  <c r="I6" i="32" s="1"/>
  <c r="H12" i="32"/>
  <c r="H13" i="32" s="1"/>
  <c r="H6" i="32" s="1"/>
  <c r="G12" i="32"/>
  <c r="G13" i="32" s="1"/>
  <c r="G6" i="32" s="1"/>
  <c r="F12" i="32"/>
  <c r="F13" i="32" s="1"/>
  <c r="F6" i="32" s="1"/>
  <c r="E12" i="32"/>
  <c r="E13" i="32" s="1"/>
  <c r="E6" i="32" s="1"/>
  <c r="D12" i="32"/>
  <c r="D13" i="32" s="1"/>
  <c r="D6" i="32" s="1"/>
  <c r="C12" i="32"/>
  <c r="C13" i="32" s="1"/>
  <c r="C6" i="32" s="1"/>
  <c r="AL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Z84" i="7"/>
  <c r="Z87" i="7" s="1"/>
  <c r="Z92" i="7" s="1"/>
  <c r="V84" i="7"/>
  <c r="J84" i="7"/>
  <c r="F84" i="7"/>
  <c r="AL83" i="7"/>
  <c r="AL84" i="7" s="1"/>
  <c r="AL87" i="7" s="1"/>
  <c r="AL92" i="7" s="1"/>
  <c r="Z83" i="7"/>
  <c r="Y83" i="7"/>
  <c r="X83" i="7"/>
  <c r="X84" i="7" s="1"/>
  <c r="X87" i="7" s="1"/>
  <c r="X92" i="7" s="1"/>
  <c r="W83" i="7"/>
  <c r="W84" i="7" s="1"/>
  <c r="W87" i="7" s="1"/>
  <c r="W92" i="7" s="1"/>
  <c r="V83" i="7"/>
  <c r="U83" i="7"/>
  <c r="T83" i="7"/>
  <c r="T84" i="7" s="1"/>
  <c r="T87" i="7" s="1"/>
  <c r="T92" i="7" s="1"/>
  <c r="S83" i="7"/>
  <c r="S84" i="7" s="1"/>
  <c r="S87" i="7" s="1"/>
  <c r="S92" i="7" s="1"/>
  <c r="R83" i="7"/>
  <c r="R84" i="7" s="1"/>
  <c r="Q83" i="7"/>
  <c r="P83" i="7"/>
  <c r="P84" i="7" s="1"/>
  <c r="P87" i="7" s="1"/>
  <c r="P92" i="7" s="1"/>
  <c r="O83" i="7"/>
  <c r="O84" i="7" s="1"/>
  <c r="O87" i="7" s="1"/>
  <c r="O92" i="7" s="1"/>
  <c r="N83" i="7"/>
  <c r="N84" i="7" s="1"/>
  <c r="M83" i="7"/>
  <c r="M84" i="7" s="1"/>
  <c r="L83" i="7"/>
  <c r="L84" i="7" s="1"/>
  <c r="L87" i="7" s="1"/>
  <c r="L92" i="7" s="1"/>
  <c r="K83" i="7"/>
  <c r="J83" i="7"/>
  <c r="I83" i="7"/>
  <c r="I84" i="7" s="1"/>
  <c r="H83" i="7"/>
  <c r="G83" i="7"/>
  <c r="G88" i="7" s="1"/>
  <c r="F83" i="7"/>
  <c r="E83" i="7"/>
  <c r="D83" i="7"/>
  <c r="C83" i="7"/>
  <c r="C88" i="7" s="1"/>
  <c r="AL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L62" i="7"/>
  <c r="AL63" i="7" s="1"/>
  <c r="AL66" i="7" s="1"/>
  <c r="AL71" i="7" s="1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E67" i="7" s="1"/>
  <c r="D62" i="7"/>
  <c r="C65" i="7"/>
  <c r="C62" i="7"/>
  <c r="AL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L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AL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L36" i="7"/>
  <c r="AL37" i="7" s="1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J87" i="39" l="1"/>
  <c r="J92" i="39" s="1"/>
  <c r="E88" i="7"/>
  <c r="I87" i="7"/>
  <c r="I92" i="7" s="1"/>
  <c r="M87" i="7"/>
  <c r="M92" i="7" s="1"/>
  <c r="J87" i="7"/>
  <c r="J92" i="7" s="1"/>
  <c r="D41" i="39"/>
  <c r="H41" i="39"/>
  <c r="L41" i="39"/>
  <c r="P41" i="39"/>
  <c r="T41" i="39"/>
  <c r="X41" i="39"/>
  <c r="J66" i="39"/>
  <c r="J71" i="39" s="1"/>
  <c r="R87" i="39"/>
  <c r="R92" i="39" s="1"/>
  <c r="F87" i="7"/>
  <c r="F92" i="7" s="1"/>
  <c r="R87" i="7"/>
  <c r="R92" i="7" s="1"/>
  <c r="V87" i="7"/>
  <c r="V92" i="7" s="1"/>
  <c r="R64" i="39"/>
  <c r="R63" i="39"/>
  <c r="R66" i="39" s="1"/>
  <c r="R71" i="39" s="1"/>
  <c r="N63" i="39"/>
  <c r="N66" i="39" s="1"/>
  <c r="N71" i="39" s="1"/>
  <c r="F37" i="40"/>
  <c r="C88" i="40"/>
  <c r="G88" i="40"/>
  <c r="K87" i="40"/>
  <c r="K92" i="40" s="1"/>
  <c r="O87" i="40"/>
  <c r="O92" i="40" s="1"/>
  <c r="S87" i="40"/>
  <c r="S92" i="40" s="1"/>
  <c r="W87" i="40"/>
  <c r="W92" i="40" s="1"/>
  <c r="AL87" i="40"/>
  <c r="AL92" i="40" s="1"/>
  <c r="C88" i="32"/>
  <c r="G88" i="32"/>
  <c r="K88" i="32"/>
  <c r="O88" i="32"/>
  <c r="S88" i="32"/>
  <c r="W88" i="32"/>
  <c r="AL88" i="32"/>
  <c r="E41" i="39"/>
  <c r="I41" i="39"/>
  <c r="M41" i="39"/>
  <c r="Q41" i="39"/>
  <c r="U41" i="39"/>
  <c r="Y41" i="39"/>
  <c r="F41" i="39"/>
  <c r="J41" i="39"/>
  <c r="N41" i="39"/>
  <c r="R41" i="39"/>
  <c r="V41" i="39"/>
  <c r="D67" i="39"/>
  <c r="H67" i="39"/>
  <c r="L67" i="39"/>
  <c r="P67" i="39"/>
  <c r="T67" i="39"/>
  <c r="X67" i="39"/>
  <c r="C88" i="39"/>
  <c r="G88" i="39"/>
  <c r="K87" i="39"/>
  <c r="K92" i="39" s="1"/>
  <c r="O87" i="39"/>
  <c r="O92" i="39" s="1"/>
  <c r="S87" i="39"/>
  <c r="S92" i="39" s="1"/>
  <c r="W87" i="39"/>
  <c r="W92" i="39" s="1"/>
  <c r="AL87" i="39"/>
  <c r="AL92" i="39" s="1"/>
  <c r="D45" i="40"/>
  <c r="H45" i="40"/>
  <c r="L45" i="40"/>
  <c r="P45" i="40"/>
  <c r="T45" i="40"/>
  <c r="X45" i="40"/>
  <c r="F88" i="40"/>
  <c r="J88" i="40"/>
  <c r="N87" i="40"/>
  <c r="N92" i="40" s="1"/>
  <c r="R87" i="40"/>
  <c r="R92" i="40" s="1"/>
  <c r="V87" i="40"/>
  <c r="V92" i="40" s="1"/>
  <c r="D58" i="42"/>
  <c r="L58" i="42"/>
  <c r="L60" i="42" s="1"/>
  <c r="L64" i="42" s="1"/>
  <c r="D40" i="41"/>
  <c r="D45" i="41" s="1"/>
  <c r="H40" i="41"/>
  <c r="L40" i="41"/>
  <c r="P40" i="41"/>
  <c r="T40" i="41"/>
  <c r="T45" i="41" s="1"/>
  <c r="X41" i="41"/>
  <c r="F88" i="41"/>
  <c r="J87" i="41"/>
  <c r="J92" i="41" s="1"/>
  <c r="N87" i="41"/>
  <c r="N92" i="41" s="1"/>
  <c r="R87" i="41"/>
  <c r="R92" i="41" s="1"/>
  <c r="V87" i="41"/>
  <c r="V92" i="41" s="1"/>
  <c r="M58" i="42"/>
  <c r="M60" i="42" s="1"/>
  <c r="M64" i="42" s="1"/>
  <c r="F58" i="42"/>
  <c r="N58" i="42"/>
  <c r="N60" i="42" s="1"/>
  <c r="N64" i="42" s="1"/>
  <c r="F40" i="41"/>
  <c r="J40" i="41"/>
  <c r="N40" i="41"/>
  <c r="N45" i="41" s="1"/>
  <c r="R40" i="41"/>
  <c r="V40" i="41"/>
  <c r="D88" i="41"/>
  <c r="H87" i="41"/>
  <c r="H92" i="41" s="1"/>
  <c r="L87" i="41"/>
  <c r="L92" i="41" s="1"/>
  <c r="P87" i="41"/>
  <c r="P92" i="41" s="1"/>
  <c r="T87" i="41"/>
  <c r="T92" i="41" s="1"/>
  <c r="X87" i="41"/>
  <c r="X92" i="41" s="1"/>
  <c r="G12" i="42"/>
  <c r="C151" i="42"/>
  <c r="C67" i="7"/>
  <c r="N87" i="7"/>
  <c r="N92" i="7" s="1"/>
  <c r="M4" i="42"/>
  <c r="L4" i="42" s="1"/>
  <c r="K4" i="42" s="1"/>
  <c r="J4" i="42" s="1"/>
  <c r="I4" i="42" s="1"/>
  <c r="H4" i="42" s="1"/>
  <c r="G4" i="42" s="1"/>
  <c r="F4" i="42" s="1"/>
  <c r="E4" i="42" s="1"/>
  <c r="D4" i="42" s="1"/>
  <c r="C3" i="7"/>
  <c r="C3" i="41" s="1"/>
  <c r="D4" i="27"/>
  <c r="C3" i="30"/>
  <c r="C46" i="42"/>
  <c r="K46" i="42"/>
  <c r="K58" i="42" s="1"/>
  <c r="K60" i="42" s="1"/>
  <c r="K64" i="42" s="1"/>
  <c r="C138" i="42"/>
  <c r="E138" i="42"/>
  <c r="G138" i="42"/>
  <c r="I138" i="42"/>
  <c r="K138" i="42"/>
  <c r="M138" i="42"/>
  <c r="D142" i="42"/>
  <c r="D149" i="42" s="1"/>
  <c r="G46" i="42"/>
  <c r="G58" i="42" s="1"/>
  <c r="E12" i="42"/>
  <c r="E46" i="42" s="1"/>
  <c r="E58" i="42" s="1"/>
  <c r="I12" i="42"/>
  <c r="I46" i="42" s="1"/>
  <c r="I58" i="42" s="1"/>
  <c r="I60" i="42" s="1"/>
  <c r="I64" i="42" s="1"/>
  <c r="M12" i="42"/>
  <c r="M46" i="42" s="1"/>
  <c r="D138" i="42"/>
  <c r="F138" i="42"/>
  <c r="H138" i="42"/>
  <c r="J138" i="42"/>
  <c r="L138" i="42"/>
  <c r="N138" i="42"/>
  <c r="D46" i="42"/>
  <c r="F46" i="42"/>
  <c r="H46" i="42"/>
  <c r="J46" i="42"/>
  <c r="J58" i="42" s="1"/>
  <c r="J60" i="42" s="1"/>
  <c r="J64" i="42" s="1"/>
  <c r="L46" i="42"/>
  <c r="N46" i="42"/>
  <c r="D151" i="42"/>
  <c r="E142" i="42"/>
  <c r="E149" i="42" s="1"/>
  <c r="C63" i="7"/>
  <c r="C66" i="7" s="1"/>
  <c r="C71" i="7" s="1"/>
  <c r="D88" i="7"/>
  <c r="F88" i="7"/>
  <c r="H88" i="7"/>
  <c r="D84" i="7"/>
  <c r="D87" i="7" s="1"/>
  <c r="D92" i="7" s="1"/>
  <c r="H84" i="7"/>
  <c r="H87" i="7" s="1"/>
  <c r="H92" i="7" s="1"/>
  <c r="D40" i="39"/>
  <c r="D45" i="39" s="1"/>
  <c r="F40" i="39"/>
  <c r="F45" i="39" s="1"/>
  <c r="H40" i="39"/>
  <c r="J40" i="39"/>
  <c r="L40" i="39"/>
  <c r="L45" i="39" s="1"/>
  <c r="N40" i="39"/>
  <c r="N45" i="39" s="1"/>
  <c r="P40" i="39"/>
  <c r="R40" i="39"/>
  <c r="T40" i="39"/>
  <c r="T45" i="39" s="1"/>
  <c r="V40" i="39"/>
  <c r="V45" i="39" s="1"/>
  <c r="X40" i="39"/>
  <c r="D37" i="39"/>
  <c r="H37" i="39"/>
  <c r="L37" i="39"/>
  <c r="P37" i="39"/>
  <c r="T37" i="39"/>
  <c r="X37" i="39"/>
  <c r="D63" i="39"/>
  <c r="D66" i="39" s="1"/>
  <c r="D71" i="39" s="1"/>
  <c r="H63" i="39"/>
  <c r="H66" i="39" s="1"/>
  <c r="H71" i="39" s="1"/>
  <c r="L63" i="39"/>
  <c r="L66" i="39" s="1"/>
  <c r="L71" i="39" s="1"/>
  <c r="P63" i="39"/>
  <c r="P66" i="39" s="1"/>
  <c r="P71" i="39" s="1"/>
  <c r="T63" i="39"/>
  <c r="T66" i="39" s="1"/>
  <c r="T71" i="39" s="1"/>
  <c r="X63" i="39"/>
  <c r="X66" i="39" s="1"/>
  <c r="X71" i="39" s="1"/>
  <c r="D88" i="39"/>
  <c r="F88" i="39"/>
  <c r="H88" i="39"/>
  <c r="J88" i="39"/>
  <c r="L88" i="39"/>
  <c r="D84" i="39"/>
  <c r="D87" i="39" s="1"/>
  <c r="D92" i="39" s="1"/>
  <c r="H84" i="39"/>
  <c r="H87" i="39" s="1"/>
  <c r="H92" i="39" s="1"/>
  <c r="L84" i="39"/>
  <c r="L87" i="39" s="1"/>
  <c r="L92" i="39" s="1"/>
  <c r="J40" i="40"/>
  <c r="J45" i="40" s="1"/>
  <c r="J37" i="40"/>
  <c r="N40" i="40"/>
  <c r="N45" i="40" s="1"/>
  <c r="N37" i="40"/>
  <c r="R40" i="40"/>
  <c r="R45" i="40" s="1"/>
  <c r="R37" i="40"/>
  <c r="V40" i="40"/>
  <c r="V45" i="40" s="1"/>
  <c r="V37" i="40"/>
  <c r="D37" i="40"/>
  <c r="H37" i="40"/>
  <c r="P37" i="40"/>
  <c r="X37" i="40"/>
  <c r="D63" i="40"/>
  <c r="D66" i="40" s="1"/>
  <c r="D71" i="40" s="1"/>
  <c r="H63" i="40"/>
  <c r="H66" i="40" s="1"/>
  <c r="H71" i="40" s="1"/>
  <c r="L63" i="40"/>
  <c r="L66" i="40" s="1"/>
  <c r="L71" i="40" s="1"/>
  <c r="P63" i="40"/>
  <c r="P66" i="40" s="1"/>
  <c r="P71" i="40" s="1"/>
  <c r="T63" i="40"/>
  <c r="T66" i="40" s="1"/>
  <c r="T71" i="40" s="1"/>
  <c r="X63" i="40"/>
  <c r="X66" i="40" s="1"/>
  <c r="X71" i="40" s="1"/>
  <c r="D84" i="40"/>
  <c r="D87" i="40" s="1"/>
  <c r="D92" i="40" s="1"/>
  <c r="H84" i="40"/>
  <c r="H87" i="40" s="1"/>
  <c r="H92" i="40" s="1"/>
  <c r="L84" i="40"/>
  <c r="L87" i="40" s="1"/>
  <c r="L92" i="40" s="1"/>
  <c r="J85" i="40"/>
  <c r="E37" i="41"/>
  <c r="I37" i="41"/>
  <c r="M37" i="41"/>
  <c r="Q37" i="41"/>
  <c r="U37" i="41"/>
  <c r="C41" i="41"/>
  <c r="E41" i="41"/>
  <c r="G41" i="41"/>
  <c r="I41" i="41"/>
  <c r="K41" i="41"/>
  <c r="M41" i="41"/>
  <c r="O41" i="41"/>
  <c r="Q41" i="41"/>
  <c r="S41" i="41"/>
  <c r="U41" i="41"/>
  <c r="W41" i="41"/>
  <c r="D41" i="40"/>
  <c r="F41" i="40"/>
  <c r="H41" i="40"/>
  <c r="J41" i="40"/>
  <c r="L41" i="40"/>
  <c r="N41" i="40"/>
  <c r="P41" i="40"/>
  <c r="R41" i="40"/>
  <c r="T41" i="40"/>
  <c r="V41" i="40"/>
  <c r="X41" i="40"/>
  <c r="F63" i="40"/>
  <c r="F66" i="40" s="1"/>
  <c r="F71" i="40" s="1"/>
  <c r="J63" i="40"/>
  <c r="J66" i="40" s="1"/>
  <c r="J71" i="40" s="1"/>
  <c r="N63" i="40"/>
  <c r="N66" i="40" s="1"/>
  <c r="N71" i="40" s="1"/>
  <c r="R63" i="40"/>
  <c r="R66" i="40" s="1"/>
  <c r="R71" i="40" s="1"/>
  <c r="V63" i="40"/>
  <c r="V66" i="40" s="1"/>
  <c r="V71" i="40" s="1"/>
  <c r="D67" i="40"/>
  <c r="F67" i="40"/>
  <c r="H67" i="40"/>
  <c r="J67" i="40"/>
  <c r="L67" i="40"/>
  <c r="N67" i="40"/>
  <c r="P67" i="40"/>
  <c r="R67" i="40"/>
  <c r="T67" i="40"/>
  <c r="V67" i="40"/>
  <c r="X67" i="40"/>
  <c r="F84" i="40"/>
  <c r="F87" i="40" s="1"/>
  <c r="F92" i="40" s="1"/>
  <c r="J84" i="40"/>
  <c r="J87" i="40" s="1"/>
  <c r="J92" i="40" s="1"/>
  <c r="C37" i="41"/>
  <c r="G37" i="41"/>
  <c r="K37" i="41"/>
  <c r="O37" i="41"/>
  <c r="S37" i="41"/>
  <c r="W37" i="41"/>
  <c r="C67" i="41"/>
  <c r="E67" i="41"/>
  <c r="G67" i="41"/>
  <c r="I67" i="41"/>
  <c r="K67" i="41"/>
  <c r="M67" i="41"/>
  <c r="O67" i="41"/>
  <c r="Q67" i="41"/>
  <c r="S67" i="41"/>
  <c r="U67" i="41"/>
  <c r="W67" i="41"/>
  <c r="Y67" i="41"/>
  <c r="AL67" i="41"/>
  <c r="F45" i="41"/>
  <c r="H45" i="41"/>
  <c r="J45" i="41"/>
  <c r="L45" i="41"/>
  <c r="P45" i="41"/>
  <c r="R45" i="41"/>
  <c r="V45" i="41"/>
  <c r="Y41" i="41"/>
  <c r="AL41" i="41"/>
  <c r="D37" i="41"/>
  <c r="F37" i="41"/>
  <c r="H37" i="41"/>
  <c r="J37" i="41"/>
  <c r="L37" i="41"/>
  <c r="N37" i="41"/>
  <c r="P37" i="41"/>
  <c r="R37" i="41"/>
  <c r="T37" i="41"/>
  <c r="V37" i="41"/>
  <c r="X37" i="41"/>
  <c r="C38" i="41"/>
  <c r="E38" i="41"/>
  <c r="G38" i="41"/>
  <c r="I38" i="41"/>
  <c r="K38" i="41"/>
  <c r="M38" i="41"/>
  <c r="O38" i="41"/>
  <c r="Q38" i="41"/>
  <c r="S38" i="41"/>
  <c r="U38" i="41"/>
  <c r="W38" i="41"/>
  <c r="Y38" i="41"/>
  <c r="AL38" i="41"/>
  <c r="Y40" i="41"/>
  <c r="Y45" i="41" s="1"/>
  <c r="AL40" i="41"/>
  <c r="AL45" i="41" s="1"/>
  <c r="D41" i="41"/>
  <c r="F41" i="41"/>
  <c r="H41" i="41"/>
  <c r="J41" i="41"/>
  <c r="L41" i="41"/>
  <c r="N41" i="41"/>
  <c r="P41" i="41"/>
  <c r="R41" i="41"/>
  <c r="T41" i="41"/>
  <c r="V41" i="41"/>
  <c r="C45" i="41"/>
  <c r="E45" i="41"/>
  <c r="G45" i="41"/>
  <c r="I45" i="41"/>
  <c r="K45" i="41"/>
  <c r="M45" i="41"/>
  <c r="O45" i="41"/>
  <c r="Q45" i="41"/>
  <c r="S45" i="41"/>
  <c r="U45" i="41"/>
  <c r="W45" i="41"/>
  <c r="D38" i="41"/>
  <c r="F38" i="41"/>
  <c r="H38" i="41"/>
  <c r="J38" i="41"/>
  <c r="L38" i="41"/>
  <c r="N38" i="41"/>
  <c r="P38" i="41"/>
  <c r="R38" i="41"/>
  <c r="T38" i="41"/>
  <c r="V38" i="41"/>
  <c r="X38" i="41"/>
  <c r="X40" i="41"/>
  <c r="X45" i="41" s="1"/>
  <c r="D70" i="41"/>
  <c r="D68" i="41"/>
  <c r="F70" i="41"/>
  <c r="F68" i="41"/>
  <c r="H70" i="41"/>
  <c r="H68" i="41"/>
  <c r="J70" i="41"/>
  <c r="J68" i="41"/>
  <c r="L70" i="41"/>
  <c r="L68" i="41"/>
  <c r="N70" i="41"/>
  <c r="N68" i="41"/>
  <c r="P70" i="41"/>
  <c r="P68" i="41"/>
  <c r="R70" i="41"/>
  <c r="R68" i="41"/>
  <c r="T70" i="41"/>
  <c r="T68" i="41"/>
  <c r="V70" i="41"/>
  <c r="V68" i="41"/>
  <c r="X70" i="41"/>
  <c r="X68" i="41"/>
  <c r="D63" i="41"/>
  <c r="D66" i="41" s="1"/>
  <c r="D71" i="41" s="1"/>
  <c r="F63" i="41"/>
  <c r="F66" i="41" s="1"/>
  <c r="F71" i="41" s="1"/>
  <c r="H63" i="41"/>
  <c r="H66" i="41" s="1"/>
  <c r="H71" i="41" s="1"/>
  <c r="J63" i="41"/>
  <c r="J66" i="41" s="1"/>
  <c r="J71" i="41" s="1"/>
  <c r="L63" i="41"/>
  <c r="L66" i="41" s="1"/>
  <c r="L71" i="41" s="1"/>
  <c r="N63" i="41"/>
  <c r="N66" i="41" s="1"/>
  <c r="N71" i="41" s="1"/>
  <c r="P63" i="41"/>
  <c r="P66" i="41" s="1"/>
  <c r="P71" i="41" s="1"/>
  <c r="R63" i="41"/>
  <c r="R66" i="41" s="1"/>
  <c r="R71" i="41" s="1"/>
  <c r="T63" i="41"/>
  <c r="T66" i="41" s="1"/>
  <c r="T71" i="41" s="1"/>
  <c r="V63" i="41"/>
  <c r="V66" i="41" s="1"/>
  <c r="V71" i="41" s="1"/>
  <c r="X63" i="41"/>
  <c r="X66" i="41" s="1"/>
  <c r="X71" i="41" s="1"/>
  <c r="C64" i="41"/>
  <c r="E64" i="41"/>
  <c r="G64" i="41"/>
  <c r="I64" i="41"/>
  <c r="K64" i="41"/>
  <c r="M64" i="41"/>
  <c r="O64" i="41"/>
  <c r="Q64" i="41"/>
  <c r="S64" i="41"/>
  <c r="U64" i="41"/>
  <c r="W64" i="41"/>
  <c r="Y64" i="41"/>
  <c r="AL64" i="41"/>
  <c r="D67" i="41"/>
  <c r="F67" i="41"/>
  <c r="H67" i="41"/>
  <c r="J67" i="41"/>
  <c r="L67" i="41"/>
  <c r="N67" i="41"/>
  <c r="P67" i="41"/>
  <c r="R67" i="41"/>
  <c r="T67" i="41"/>
  <c r="V67" i="41"/>
  <c r="X67" i="41"/>
  <c r="I88" i="41"/>
  <c r="I85" i="41"/>
  <c r="K88" i="41"/>
  <c r="K85" i="41"/>
  <c r="M88" i="41"/>
  <c r="M85" i="41"/>
  <c r="O88" i="41"/>
  <c r="O85" i="41"/>
  <c r="Q88" i="41"/>
  <c r="Q85" i="41"/>
  <c r="S88" i="41"/>
  <c r="S85" i="41"/>
  <c r="U88" i="41"/>
  <c r="U85" i="41"/>
  <c r="W88" i="41"/>
  <c r="W85" i="41"/>
  <c r="Y88" i="41"/>
  <c r="Y85" i="41"/>
  <c r="AL88" i="41"/>
  <c r="AL85" i="41"/>
  <c r="D84" i="41"/>
  <c r="D87" i="41" s="1"/>
  <c r="D92" i="41" s="1"/>
  <c r="F84" i="41"/>
  <c r="F87" i="41" s="1"/>
  <c r="F92" i="41" s="1"/>
  <c r="C85" i="41"/>
  <c r="E85" i="41"/>
  <c r="G85" i="41"/>
  <c r="C63" i="41"/>
  <c r="C66" i="41" s="1"/>
  <c r="C71" i="41" s="1"/>
  <c r="E63" i="41"/>
  <c r="E66" i="41" s="1"/>
  <c r="E71" i="41" s="1"/>
  <c r="G63" i="41"/>
  <c r="G66" i="41" s="1"/>
  <c r="G71" i="41" s="1"/>
  <c r="I63" i="41"/>
  <c r="I66" i="41" s="1"/>
  <c r="I71" i="41" s="1"/>
  <c r="K63" i="41"/>
  <c r="K66" i="41" s="1"/>
  <c r="K71" i="41" s="1"/>
  <c r="M63" i="41"/>
  <c r="M66" i="41" s="1"/>
  <c r="M71" i="41" s="1"/>
  <c r="O63" i="41"/>
  <c r="O66" i="41" s="1"/>
  <c r="O71" i="41" s="1"/>
  <c r="Q63" i="41"/>
  <c r="Q66" i="41" s="1"/>
  <c r="Q71" i="41" s="1"/>
  <c r="S63" i="41"/>
  <c r="S66" i="41" s="1"/>
  <c r="S71" i="41" s="1"/>
  <c r="U63" i="41"/>
  <c r="U66" i="41" s="1"/>
  <c r="U71" i="41" s="1"/>
  <c r="W63" i="41"/>
  <c r="W66" i="41" s="1"/>
  <c r="W71" i="41" s="1"/>
  <c r="Y63" i="41"/>
  <c r="Y66" i="41" s="1"/>
  <c r="Y71" i="41" s="1"/>
  <c r="AL63" i="41"/>
  <c r="AL66" i="41" s="1"/>
  <c r="AL71" i="41" s="1"/>
  <c r="H85" i="41"/>
  <c r="H88" i="41"/>
  <c r="J85" i="41"/>
  <c r="J88" i="41"/>
  <c r="L85" i="41"/>
  <c r="L88" i="41"/>
  <c r="N85" i="41"/>
  <c r="N88" i="41"/>
  <c r="P85" i="41"/>
  <c r="P88" i="41"/>
  <c r="R85" i="41"/>
  <c r="R88" i="41"/>
  <c r="T85" i="41"/>
  <c r="T88" i="41"/>
  <c r="V85" i="41"/>
  <c r="V88" i="41"/>
  <c r="X85" i="41"/>
  <c r="X88" i="41"/>
  <c r="C84" i="41"/>
  <c r="C87" i="41" s="1"/>
  <c r="C92" i="41" s="1"/>
  <c r="E84" i="41"/>
  <c r="E87" i="41" s="1"/>
  <c r="E92" i="41" s="1"/>
  <c r="G84" i="41"/>
  <c r="G87" i="41" s="1"/>
  <c r="G92" i="41" s="1"/>
  <c r="I84" i="41"/>
  <c r="I87" i="41" s="1"/>
  <c r="I92" i="41" s="1"/>
  <c r="K84" i="41"/>
  <c r="K87" i="41" s="1"/>
  <c r="K92" i="41" s="1"/>
  <c r="M84" i="41"/>
  <c r="M87" i="41" s="1"/>
  <c r="M92" i="41" s="1"/>
  <c r="O84" i="41"/>
  <c r="O87" i="41" s="1"/>
  <c r="O92" i="41" s="1"/>
  <c r="Q84" i="41"/>
  <c r="Q87" i="41" s="1"/>
  <c r="Q92" i="41" s="1"/>
  <c r="S84" i="41"/>
  <c r="S87" i="41" s="1"/>
  <c r="S92" i="41" s="1"/>
  <c r="U84" i="41"/>
  <c r="U87" i="41" s="1"/>
  <c r="U92" i="41" s="1"/>
  <c r="W84" i="41"/>
  <c r="W87" i="41" s="1"/>
  <c r="W92" i="41" s="1"/>
  <c r="Y84" i="41"/>
  <c r="Y87" i="41" s="1"/>
  <c r="Y92" i="41" s="1"/>
  <c r="AL84" i="41"/>
  <c r="AL87" i="41" s="1"/>
  <c r="AL92" i="41" s="1"/>
  <c r="D85" i="41"/>
  <c r="F85" i="41"/>
  <c r="C70" i="40"/>
  <c r="C68" i="40"/>
  <c r="G70" i="40"/>
  <c r="G68" i="40"/>
  <c r="K70" i="40"/>
  <c r="K68" i="40"/>
  <c r="O70" i="40"/>
  <c r="O68" i="40"/>
  <c r="S70" i="40"/>
  <c r="S68" i="40"/>
  <c r="C45" i="40"/>
  <c r="E45" i="40"/>
  <c r="G45" i="40"/>
  <c r="I45" i="40"/>
  <c r="K45" i="40"/>
  <c r="M45" i="40"/>
  <c r="O45" i="40"/>
  <c r="Q45" i="40"/>
  <c r="S45" i="40"/>
  <c r="U45" i="40"/>
  <c r="W45" i="40"/>
  <c r="Y45" i="40"/>
  <c r="AL45" i="40"/>
  <c r="C37" i="40"/>
  <c r="E37" i="40"/>
  <c r="G37" i="40"/>
  <c r="I37" i="40"/>
  <c r="K37" i="40"/>
  <c r="M37" i="40"/>
  <c r="O37" i="40"/>
  <c r="Q37" i="40"/>
  <c r="S37" i="40"/>
  <c r="U37" i="40"/>
  <c r="W37" i="40"/>
  <c r="Y37" i="40"/>
  <c r="AL37" i="40"/>
  <c r="D38" i="40"/>
  <c r="F38" i="40"/>
  <c r="H38" i="40"/>
  <c r="J38" i="40"/>
  <c r="L38" i="40"/>
  <c r="N38" i="40"/>
  <c r="P38" i="40"/>
  <c r="R38" i="40"/>
  <c r="T38" i="40"/>
  <c r="V38" i="40"/>
  <c r="X38" i="40"/>
  <c r="C41" i="40"/>
  <c r="E41" i="40"/>
  <c r="G41" i="40"/>
  <c r="I41" i="40"/>
  <c r="K41" i="40"/>
  <c r="M41" i="40"/>
  <c r="O41" i="40"/>
  <c r="Q41" i="40"/>
  <c r="S41" i="40"/>
  <c r="U41" i="40"/>
  <c r="W41" i="40"/>
  <c r="Y41" i="40"/>
  <c r="AL41" i="40"/>
  <c r="D70" i="40"/>
  <c r="D68" i="40"/>
  <c r="F69" i="40"/>
  <c r="F70" i="40"/>
  <c r="F68" i="40"/>
  <c r="H69" i="40"/>
  <c r="H70" i="40"/>
  <c r="H68" i="40"/>
  <c r="J69" i="40"/>
  <c r="J70" i="40"/>
  <c r="J68" i="40"/>
  <c r="L69" i="40"/>
  <c r="L70" i="40"/>
  <c r="L68" i="40"/>
  <c r="N70" i="40"/>
  <c r="N68" i="40"/>
  <c r="P70" i="40"/>
  <c r="P68" i="40"/>
  <c r="R69" i="40"/>
  <c r="R70" i="40"/>
  <c r="R68" i="40"/>
  <c r="T70" i="40"/>
  <c r="T68" i="40"/>
  <c r="V69" i="40"/>
  <c r="V70" i="40"/>
  <c r="V68" i="40"/>
  <c r="X69" i="40"/>
  <c r="X70" i="40"/>
  <c r="X68" i="40"/>
  <c r="C38" i="40"/>
  <c r="E38" i="40"/>
  <c r="G38" i="40"/>
  <c r="I38" i="40"/>
  <c r="K38" i="40"/>
  <c r="M38" i="40"/>
  <c r="O38" i="40"/>
  <c r="Q38" i="40"/>
  <c r="S38" i="40"/>
  <c r="U38" i="40"/>
  <c r="W38" i="40"/>
  <c r="Y38" i="40"/>
  <c r="AL38" i="40"/>
  <c r="C67" i="40"/>
  <c r="C63" i="40"/>
  <c r="C66" i="40" s="1"/>
  <c r="C71" i="40" s="1"/>
  <c r="E67" i="40"/>
  <c r="E63" i="40"/>
  <c r="E66" i="40" s="1"/>
  <c r="E71" i="40" s="1"/>
  <c r="G67" i="40"/>
  <c r="G63" i="40"/>
  <c r="G66" i="40" s="1"/>
  <c r="G71" i="40" s="1"/>
  <c r="I67" i="40"/>
  <c r="I63" i="40"/>
  <c r="I66" i="40" s="1"/>
  <c r="I71" i="40" s="1"/>
  <c r="K67" i="40"/>
  <c r="K63" i="40"/>
  <c r="K66" i="40" s="1"/>
  <c r="K71" i="40" s="1"/>
  <c r="M67" i="40"/>
  <c r="M63" i="40"/>
  <c r="M66" i="40" s="1"/>
  <c r="M71" i="40" s="1"/>
  <c r="O67" i="40"/>
  <c r="O63" i="40"/>
  <c r="O66" i="40" s="1"/>
  <c r="O71" i="40" s="1"/>
  <c r="Q67" i="40"/>
  <c r="Q63" i="40"/>
  <c r="Q66" i="40" s="1"/>
  <c r="Q71" i="40" s="1"/>
  <c r="S67" i="40"/>
  <c r="S63" i="40"/>
  <c r="S66" i="40" s="1"/>
  <c r="S71" i="40" s="1"/>
  <c r="U67" i="40"/>
  <c r="U63" i="40"/>
  <c r="U66" i="40" s="1"/>
  <c r="U71" i="40" s="1"/>
  <c r="W64" i="40"/>
  <c r="W67" i="40"/>
  <c r="W63" i="40"/>
  <c r="W66" i="40" s="1"/>
  <c r="W71" i="40" s="1"/>
  <c r="Y64" i="40"/>
  <c r="Y67" i="40"/>
  <c r="Y63" i="40"/>
  <c r="Y66" i="40" s="1"/>
  <c r="Y71" i="40" s="1"/>
  <c r="AL64" i="40"/>
  <c r="AL67" i="40"/>
  <c r="AL63" i="40"/>
  <c r="AL66" i="40" s="1"/>
  <c r="AL71" i="40" s="1"/>
  <c r="E64" i="40"/>
  <c r="I64" i="40"/>
  <c r="M64" i="40"/>
  <c r="Q64" i="40"/>
  <c r="U64" i="40"/>
  <c r="N85" i="40"/>
  <c r="N88" i="40"/>
  <c r="P85" i="40"/>
  <c r="P88" i="40"/>
  <c r="R85" i="40"/>
  <c r="R88" i="40"/>
  <c r="T85" i="40"/>
  <c r="T88" i="40"/>
  <c r="V85" i="40"/>
  <c r="V88" i="40"/>
  <c r="X85" i="40"/>
  <c r="X88" i="40"/>
  <c r="C84" i="40"/>
  <c r="C87" i="40" s="1"/>
  <c r="C92" i="40" s="1"/>
  <c r="E84" i="40"/>
  <c r="E87" i="40" s="1"/>
  <c r="E92" i="40" s="1"/>
  <c r="G84" i="40"/>
  <c r="G87" i="40" s="1"/>
  <c r="G92" i="40" s="1"/>
  <c r="D85" i="40"/>
  <c r="F85" i="40"/>
  <c r="H85" i="40"/>
  <c r="L85" i="40"/>
  <c r="I88" i="40"/>
  <c r="I85" i="40"/>
  <c r="K88" i="40"/>
  <c r="K85" i="40"/>
  <c r="M88" i="40"/>
  <c r="M85" i="40"/>
  <c r="O88" i="40"/>
  <c r="O85" i="40"/>
  <c r="Q88" i="40"/>
  <c r="Q85" i="40"/>
  <c r="S88" i="40"/>
  <c r="S85" i="40"/>
  <c r="U88" i="40"/>
  <c r="U85" i="40"/>
  <c r="W88" i="40"/>
  <c r="W85" i="40"/>
  <c r="Y88" i="40"/>
  <c r="Y85" i="40"/>
  <c r="AL88" i="40"/>
  <c r="AL85" i="40"/>
  <c r="C85" i="40"/>
  <c r="E85" i="40"/>
  <c r="G85" i="40"/>
  <c r="J91" i="40"/>
  <c r="J89" i="40"/>
  <c r="J90" i="40"/>
  <c r="H45" i="39"/>
  <c r="J45" i="39"/>
  <c r="P45" i="39"/>
  <c r="R45" i="39"/>
  <c r="X45" i="39"/>
  <c r="C38" i="39"/>
  <c r="E38" i="39"/>
  <c r="G38" i="39"/>
  <c r="I38" i="39"/>
  <c r="K38" i="39"/>
  <c r="M38" i="39"/>
  <c r="O38" i="39"/>
  <c r="Q38" i="39"/>
  <c r="S38" i="39"/>
  <c r="U38" i="39"/>
  <c r="W38" i="39"/>
  <c r="Y38" i="39"/>
  <c r="AL38" i="39"/>
  <c r="C40" i="39"/>
  <c r="C45" i="39" s="1"/>
  <c r="E40" i="39"/>
  <c r="E45" i="39" s="1"/>
  <c r="G40" i="39"/>
  <c r="G45" i="39" s="1"/>
  <c r="I40" i="39"/>
  <c r="K40" i="39"/>
  <c r="M40" i="39"/>
  <c r="M45" i="39" s="1"/>
  <c r="O40" i="39"/>
  <c r="O45" i="39" s="1"/>
  <c r="Q40" i="39"/>
  <c r="S40" i="39"/>
  <c r="U40" i="39"/>
  <c r="U45" i="39" s="1"/>
  <c r="W40" i="39"/>
  <c r="W45" i="39" s="1"/>
  <c r="Y40" i="39"/>
  <c r="AL40" i="39"/>
  <c r="C67" i="39"/>
  <c r="C63" i="39"/>
  <c r="C66" i="39" s="1"/>
  <c r="C71" i="39" s="1"/>
  <c r="E67" i="39"/>
  <c r="E63" i="39"/>
  <c r="E66" i="39" s="1"/>
  <c r="E71" i="39" s="1"/>
  <c r="G67" i="39"/>
  <c r="G63" i="39"/>
  <c r="G66" i="39" s="1"/>
  <c r="G71" i="39" s="1"/>
  <c r="I67" i="39"/>
  <c r="I63" i="39"/>
  <c r="I66" i="39" s="1"/>
  <c r="I71" i="39" s="1"/>
  <c r="K67" i="39"/>
  <c r="K63" i="39"/>
  <c r="K66" i="39" s="1"/>
  <c r="K71" i="39" s="1"/>
  <c r="M67" i="39"/>
  <c r="M63" i="39"/>
  <c r="M66" i="39" s="1"/>
  <c r="M71" i="39" s="1"/>
  <c r="O67" i="39"/>
  <c r="O63" i="39"/>
  <c r="O66" i="39" s="1"/>
  <c r="O71" i="39" s="1"/>
  <c r="Q67" i="39"/>
  <c r="Q63" i="39"/>
  <c r="Q66" i="39" s="1"/>
  <c r="Q71" i="39" s="1"/>
  <c r="S67" i="39"/>
  <c r="S63" i="39"/>
  <c r="S66" i="39" s="1"/>
  <c r="S71" i="39" s="1"/>
  <c r="U67" i="39"/>
  <c r="U63" i="39"/>
  <c r="U66" i="39" s="1"/>
  <c r="U71" i="39" s="1"/>
  <c r="W64" i="39"/>
  <c r="W67" i="39"/>
  <c r="W63" i="39"/>
  <c r="W66" i="39" s="1"/>
  <c r="W71" i="39" s="1"/>
  <c r="Y64" i="39"/>
  <c r="Y67" i="39"/>
  <c r="Y63" i="39"/>
  <c r="Y66" i="39" s="1"/>
  <c r="Y71" i="39" s="1"/>
  <c r="AL64" i="39"/>
  <c r="AL67" i="39"/>
  <c r="AL63" i="39"/>
  <c r="AL66" i="39" s="1"/>
  <c r="AL71" i="39" s="1"/>
  <c r="E64" i="39"/>
  <c r="I64" i="39"/>
  <c r="M64" i="39"/>
  <c r="Q64" i="39"/>
  <c r="U64" i="39"/>
  <c r="I45" i="39"/>
  <c r="K45" i="39"/>
  <c r="Q45" i="39"/>
  <c r="S45" i="39"/>
  <c r="Y45" i="39"/>
  <c r="AL45" i="39"/>
  <c r="C37" i="39"/>
  <c r="E37" i="39"/>
  <c r="G37" i="39"/>
  <c r="I37" i="39"/>
  <c r="K37" i="39"/>
  <c r="M37" i="39"/>
  <c r="O37" i="39"/>
  <c r="Q37" i="39"/>
  <c r="S37" i="39"/>
  <c r="U37" i="39"/>
  <c r="W37" i="39"/>
  <c r="Y37" i="39"/>
  <c r="AL37" i="39"/>
  <c r="D38" i="39"/>
  <c r="F38" i="39"/>
  <c r="H38" i="39"/>
  <c r="J38" i="39"/>
  <c r="L38" i="39"/>
  <c r="N38" i="39"/>
  <c r="P38" i="39"/>
  <c r="R38" i="39"/>
  <c r="T38" i="39"/>
  <c r="V38" i="39"/>
  <c r="X38" i="39"/>
  <c r="D69" i="39"/>
  <c r="D70" i="39"/>
  <c r="D68" i="39"/>
  <c r="F69" i="39"/>
  <c r="F70" i="39"/>
  <c r="F68" i="39"/>
  <c r="H69" i="39"/>
  <c r="H70" i="39"/>
  <c r="H68" i="39"/>
  <c r="J70" i="39"/>
  <c r="J68" i="39"/>
  <c r="L70" i="39"/>
  <c r="L68" i="39"/>
  <c r="N70" i="39"/>
  <c r="N68" i="39"/>
  <c r="P69" i="39"/>
  <c r="P70" i="39"/>
  <c r="P68" i="39"/>
  <c r="R69" i="39"/>
  <c r="R70" i="39"/>
  <c r="R68" i="39"/>
  <c r="T69" i="39"/>
  <c r="T70" i="39"/>
  <c r="T68" i="39"/>
  <c r="V69" i="39"/>
  <c r="V70" i="39"/>
  <c r="V68" i="39"/>
  <c r="X69" i="39"/>
  <c r="X70" i="39"/>
  <c r="X68" i="39"/>
  <c r="C64" i="39"/>
  <c r="G64" i="39"/>
  <c r="K64" i="39"/>
  <c r="O64" i="39"/>
  <c r="S64" i="39"/>
  <c r="N85" i="39"/>
  <c r="N88" i="39"/>
  <c r="P85" i="39"/>
  <c r="P88" i="39"/>
  <c r="R85" i="39"/>
  <c r="R88" i="39"/>
  <c r="T85" i="39"/>
  <c r="T88" i="39"/>
  <c r="V85" i="39"/>
  <c r="V88" i="39"/>
  <c r="X85" i="39"/>
  <c r="X88" i="39"/>
  <c r="C84" i="39"/>
  <c r="C87" i="39" s="1"/>
  <c r="C92" i="39" s="1"/>
  <c r="E84" i="39"/>
  <c r="E87" i="39" s="1"/>
  <c r="E92" i="39" s="1"/>
  <c r="G84" i="39"/>
  <c r="G87" i="39" s="1"/>
  <c r="G92" i="39" s="1"/>
  <c r="D85" i="39"/>
  <c r="F85" i="39"/>
  <c r="H85" i="39"/>
  <c r="L85" i="39"/>
  <c r="I88" i="39"/>
  <c r="I85" i="39"/>
  <c r="K88" i="39"/>
  <c r="K85" i="39"/>
  <c r="M88" i="39"/>
  <c r="M85" i="39"/>
  <c r="O88" i="39"/>
  <c r="O85" i="39"/>
  <c r="Q88" i="39"/>
  <c r="Q85" i="39"/>
  <c r="S88" i="39"/>
  <c r="S85" i="39"/>
  <c r="U88" i="39"/>
  <c r="U85" i="39"/>
  <c r="W88" i="39"/>
  <c r="W85" i="39"/>
  <c r="Y88" i="39"/>
  <c r="Y85" i="39"/>
  <c r="AL88" i="39"/>
  <c r="AL85" i="39"/>
  <c r="C85" i="39"/>
  <c r="E85" i="39"/>
  <c r="G85" i="39"/>
  <c r="J85" i="39"/>
  <c r="D67" i="32"/>
  <c r="F67" i="32"/>
  <c r="H67" i="32"/>
  <c r="J67" i="32"/>
  <c r="L67" i="32"/>
  <c r="N67" i="32"/>
  <c r="P67" i="32"/>
  <c r="R67" i="32"/>
  <c r="T67" i="32"/>
  <c r="V67" i="32"/>
  <c r="X67" i="32"/>
  <c r="D87" i="32"/>
  <c r="D92" i="32" s="1"/>
  <c r="F88" i="32"/>
  <c r="D44" i="32"/>
  <c r="D42" i="32"/>
  <c r="H44" i="32"/>
  <c r="H42" i="32"/>
  <c r="C40" i="32"/>
  <c r="C45" i="32" s="1"/>
  <c r="C38" i="32"/>
  <c r="C41" i="32"/>
  <c r="E40" i="32"/>
  <c r="E38" i="32"/>
  <c r="E41" i="32"/>
  <c r="G40" i="32"/>
  <c r="G45" i="32" s="1"/>
  <c r="G38" i="32"/>
  <c r="G41" i="32"/>
  <c r="I40" i="32"/>
  <c r="I45" i="32" s="1"/>
  <c r="I38" i="32"/>
  <c r="I41" i="32"/>
  <c r="K40" i="32"/>
  <c r="K45" i="32" s="1"/>
  <c r="K38" i="32"/>
  <c r="K41" i="32"/>
  <c r="M40" i="32"/>
  <c r="M38" i="32"/>
  <c r="M41" i="32"/>
  <c r="O40" i="32"/>
  <c r="O45" i="32" s="1"/>
  <c r="O38" i="32"/>
  <c r="O41" i="32"/>
  <c r="Q40" i="32"/>
  <c r="Q38" i="32"/>
  <c r="Q41" i="32"/>
  <c r="S40" i="32"/>
  <c r="S45" i="32" s="1"/>
  <c r="S38" i="32"/>
  <c r="S41" i="32"/>
  <c r="U40" i="32"/>
  <c r="U38" i="32"/>
  <c r="U41" i="32"/>
  <c r="W40" i="32"/>
  <c r="W45" i="32" s="1"/>
  <c r="W38" i="32"/>
  <c r="W41" i="32"/>
  <c r="Y40" i="32"/>
  <c r="Y45" i="32" s="1"/>
  <c r="Y38" i="32"/>
  <c r="Y41" i="32"/>
  <c r="AL40" i="32"/>
  <c r="AL45" i="32" s="1"/>
  <c r="AL38" i="32"/>
  <c r="AL41" i="32"/>
  <c r="D37" i="32"/>
  <c r="H37" i="32"/>
  <c r="C70" i="32"/>
  <c r="C68" i="32"/>
  <c r="E68" i="32"/>
  <c r="E70" i="32"/>
  <c r="G70" i="32"/>
  <c r="G68" i="32"/>
  <c r="I68" i="32"/>
  <c r="I70" i="32"/>
  <c r="K70" i="32"/>
  <c r="K68" i="32"/>
  <c r="M68" i="32"/>
  <c r="M70" i="32"/>
  <c r="O70" i="32"/>
  <c r="O68" i="32"/>
  <c r="Q68" i="32"/>
  <c r="Q70" i="32"/>
  <c r="S70" i="32"/>
  <c r="S68" i="32"/>
  <c r="U68" i="32"/>
  <c r="U70" i="32"/>
  <c r="W70" i="32"/>
  <c r="W68" i="32"/>
  <c r="Y68" i="32"/>
  <c r="Y70" i="32"/>
  <c r="AL70" i="32"/>
  <c r="AL68" i="32"/>
  <c r="E45" i="32"/>
  <c r="M45" i="32"/>
  <c r="Q45" i="32"/>
  <c r="U45" i="32"/>
  <c r="D41" i="32"/>
  <c r="D40" i="32"/>
  <c r="D43" i="32" s="1"/>
  <c r="F41" i="32"/>
  <c r="F40" i="32"/>
  <c r="F45" i="32" s="1"/>
  <c r="H41" i="32"/>
  <c r="H40" i="32"/>
  <c r="H45" i="32" s="1"/>
  <c r="J41" i="32"/>
  <c r="J40" i="32"/>
  <c r="J45" i="32" s="1"/>
  <c r="J38" i="32"/>
  <c r="L41" i="32"/>
  <c r="L40" i="32"/>
  <c r="L45" i="32" s="1"/>
  <c r="L38" i="32"/>
  <c r="N41" i="32"/>
  <c r="N40" i="32"/>
  <c r="N45" i="32" s="1"/>
  <c r="N38" i="32"/>
  <c r="P41" i="32"/>
  <c r="P40" i="32"/>
  <c r="P45" i="32" s="1"/>
  <c r="P38" i="32"/>
  <c r="R41" i="32"/>
  <c r="R40" i="32"/>
  <c r="R45" i="32" s="1"/>
  <c r="R38" i="32"/>
  <c r="T41" i="32"/>
  <c r="T40" i="32"/>
  <c r="T45" i="32" s="1"/>
  <c r="T38" i="32"/>
  <c r="V41" i="32"/>
  <c r="V40" i="32"/>
  <c r="V45" i="32" s="1"/>
  <c r="V38" i="32"/>
  <c r="X41" i="32"/>
  <c r="X40" i="32"/>
  <c r="X45" i="32" s="1"/>
  <c r="X38" i="32"/>
  <c r="C37" i="32"/>
  <c r="E37" i="32"/>
  <c r="G37" i="32"/>
  <c r="I37" i="32"/>
  <c r="K37" i="32"/>
  <c r="M37" i="32"/>
  <c r="O37" i="32"/>
  <c r="Q37" i="32"/>
  <c r="S37" i="32"/>
  <c r="U37" i="32"/>
  <c r="W37" i="32"/>
  <c r="Y37" i="32"/>
  <c r="AL37" i="32"/>
  <c r="F38" i="32"/>
  <c r="C63" i="32"/>
  <c r="C66" i="32" s="1"/>
  <c r="C71" i="32" s="1"/>
  <c r="E63" i="32"/>
  <c r="E66" i="32" s="1"/>
  <c r="E71" i="32" s="1"/>
  <c r="G63" i="32"/>
  <c r="G66" i="32" s="1"/>
  <c r="G71" i="32" s="1"/>
  <c r="I63" i="32"/>
  <c r="I66" i="32" s="1"/>
  <c r="I71" i="32" s="1"/>
  <c r="K63" i="32"/>
  <c r="K66" i="32" s="1"/>
  <c r="K71" i="32" s="1"/>
  <c r="M63" i="32"/>
  <c r="M66" i="32" s="1"/>
  <c r="M71" i="32" s="1"/>
  <c r="O63" i="32"/>
  <c r="O66" i="32" s="1"/>
  <c r="O71" i="32" s="1"/>
  <c r="Q63" i="32"/>
  <c r="Q66" i="32" s="1"/>
  <c r="Q71" i="32" s="1"/>
  <c r="S63" i="32"/>
  <c r="S66" i="32" s="1"/>
  <c r="S71" i="32" s="1"/>
  <c r="U63" i="32"/>
  <c r="U66" i="32" s="1"/>
  <c r="U71" i="32" s="1"/>
  <c r="W63" i="32"/>
  <c r="W66" i="32" s="1"/>
  <c r="W71" i="32" s="1"/>
  <c r="Y63" i="32"/>
  <c r="Y66" i="32" s="1"/>
  <c r="Y71" i="32" s="1"/>
  <c r="AL63" i="32"/>
  <c r="AL66" i="32" s="1"/>
  <c r="AL71" i="32" s="1"/>
  <c r="D64" i="32"/>
  <c r="F64" i="32"/>
  <c r="H64" i="32"/>
  <c r="J64" i="32"/>
  <c r="L64" i="32"/>
  <c r="N64" i="32"/>
  <c r="P64" i="32"/>
  <c r="R64" i="32"/>
  <c r="T64" i="32"/>
  <c r="V64" i="32"/>
  <c r="X64" i="32"/>
  <c r="C67" i="32"/>
  <c r="E67" i="32"/>
  <c r="G67" i="32"/>
  <c r="I67" i="32"/>
  <c r="K67" i="32"/>
  <c r="M67" i="32"/>
  <c r="O67" i="32"/>
  <c r="Q67" i="32"/>
  <c r="S67" i="32"/>
  <c r="U67" i="32"/>
  <c r="W67" i="32"/>
  <c r="Y67" i="32"/>
  <c r="AL67" i="32"/>
  <c r="D63" i="32"/>
  <c r="D66" i="32" s="1"/>
  <c r="D71" i="32" s="1"/>
  <c r="F63" i="32"/>
  <c r="F66" i="32" s="1"/>
  <c r="F71" i="32" s="1"/>
  <c r="H63" i="32"/>
  <c r="H66" i="32" s="1"/>
  <c r="H71" i="32" s="1"/>
  <c r="J63" i="32"/>
  <c r="J66" i="32" s="1"/>
  <c r="J71" i="32" s="1"/>
  <c r="L63" i="32"/>
  <c r="L66" i="32" s="1"/>
  <c r="L71" i="32" s="1"/>
  <c r="N63" i="32"/>
  <c r="N66" i="32" s="1"/>
  <c r="N71" i="32" s="1"/>
  <c r="P63" i="32"/>
  <c r="P66" i="32" s="1"/>
  <c r="P71" i="32" s="1"/>
  <c r="R63" i="32"/>
  <c r="R66" i="32" s="1"/>
  <c r="R71" i="32" s="1"/>
  <c r="T63" i="32"/>
  <c r="T66" i="32" s="1"/>
  <c r="T71" i="32" s="1"/>
  <c r="V63" i="32"/>
  <c r="V66" i="32" s="1"/>
  <c r="V71" i="32" s="1"/>
  <c r="X63" i="32"/>
  <c r="X66" i="32" s="1"/>
  <c r="X71" i="32" s="1"/>
  <c r="H91" i="32"/>
  <c r="H89" i="32"/>
  <c r="J91" i="32"/>
  <c r="J89" i="32"/>
  <c r="L91" i="32"/>
  <c r="L89" i="32"/>
  <c r="N91" i="32"/>
  <c r="N89" i="32"/>
  <c r="P91" i="32"/>
  <c r="P89" i="32"/>
  <c r="R91" i="32"/>
  <c r="R89" i="32"/>
  <c r="T91" i="32"/>
  <c r="T89" i="32"/>
  <c r="V91" i="32"/>
  <c r="V89" i="32"/>
  <c r="X91" i="32"/>
  <c r="X89" i="32"/>
  <c r="C84" i="32"/>
  <c r="C87" i="32" s="1"/>
  <c r="C92" i="32" s="1"/>
  <c r="E84" i="32"/>
  <c r="E87" i="32" s="1"/>
  <c r="E92" i="32" s="1"/>
  <c r="G84" i="32"/>
  <c r="G87" i="32" s="1"/>
  <c r="G92" i="32" s="1"/>
  <c r="I84" i="32"/>
  <c r="I87" i="32" s="1"/>
  <c r="I92" i="32" s="1"/>
  <c r="K84" i="32"/>
  <c r="K87" i="32" s="1"/>
  <c r="K92" i="32" s="1"/>
  <c r="M84" i="32"/>
  <c r="M87" i="32" s="1"/>
  <c r="M92" i="32" s="1"/>
  <c r="O84" i="32"/>
  <c r="O87" i="32" s="1"/>
  <c r="O92" i="32" s="1"/>
  <c r="Q84" i="32"/>
  <c r="Q87" i="32" s="1"/>
  <c r="Q92" i="32" s="1"/>
  <c r="S84" i="32"/>
  <c r="S87" i="32" s="1"/>
  <c r="S92" i="32" s="1"/>
  <c r="U84" i="32"/>
  <c r="U87" i="32" s="1"/>
  <c r="U92" i="32" s="1"/>
  <c r="W84" i="32"/>
  <c r="W87" i="32" s="1"/>
  <c r="W92" i="32" s="1"/>
  <c r="Y84" i="32"/>
  <c r="Y87" i="32" s="1"/>
  <c r="Y92" i="32" s="1"/>
  <c r="AL84" i="32"/>
  <c r="AL87" i="32" s="1"/>
  <c r="AL92" i="32" s="1"/>
  <c r="D85" i="32"/>
  <c r="F85" i="32"/>
  <c r="I85" i="32"/>
  <c r="M85" i="32"/>
  <c r="Q85" i="32"/>
  <c r="U85" i="32"/>
  <c r="Y85" i="32"/>
  <c r="D88" i="32"/>
  <c r="H88" i="32"/>
  <c r="L88" i="32"/>
  <c r="P88" i="32"/>
  <c r="T88" i="32"/>
  <c r="X88" i="32"/>
  <c r="F84" i="32"/>
  <c r="F87" i="32" s="1"/>
  <c r="F92" i="32" s="1"/>
  <c r="H84" i="32"/>
  <c r="H87" i="32" s="1"/>
  <c r="H92" i="32" s="1"/>
  <c r="J84" i="32"/>
  <c r="J87" i="32" s="1"/>
  <c r="J92" i="32" s="1"/>
  <c r="L84" i="32"/>
  <c r="L87" i="32" s="1"/>
  <c r="L92" i="32" s="1"/>
  <c r="N84" i="32"/>
  <c r="N87" i="32" s="1"/>
  <c r="N92" i="32" s="1"/>
  <c r="P84" i="32"/>
  <c r="P87" i="32" s="1"/>
  <c r="P92" i="32" s="1"/>
  <c r="R84" i="32"/>
  <c r="R87" i="32" s="1"/>
  <c r="R92" i="32" s="1"/>
  <c r="T84" i="32"/>
  <c r="T87" i="32" s="1"/>
  <c r="T92" i="32" s="1"/>
  <c r="V84" i="32"/>
  <c r="V87" i="32" s="1"/>
  <c r="V92" i="32" s="1"/>
  <c r="X84" i="32"/>
  <c r="X87" i="32" s="1"/>
  <c r="X92" i="32" s="1"/>
  <c r="C85" i="32"/>
  <c r="E85" i="32"/>
  <c r="G85" i="32"/>
  <c r="K85" i="32"/>
  <c r="O85" i="32"/>
  <c r="S85" i="32"/>
  <c r="W85" i="32"/>
  <c r="AL85" i="32"/>
  <c r="J88" i="32"/>
  <c r="N88" i="32"/>
  <c r="R88" i="32"/>
  <c r="V88" i="32"/>
  <c r="L90" i="32"/>
  <c r="P90" i="32"/>
  <c r="T90" i="32"/>
  <c r="K88" i="7"/>
  <c r="K85" i="7"/>
  <c r="Q88" i="7"/>
  <c r="Q85" i="7"/>
  <c r="U88" i="7"/>
  <c r="U85" i="7"/>
  <c r="Y88" i="7"/>
  <c r="Y85" i="7"/>
  <c r="J85" i="7"/>
  <c r="J88" i="7"/>
  <c r="L85" i="7"/>
  <c r="L88" i="7"/>
  <c r="N85" i="7"/>
  <c r="N88" i="7"/>
  <c r="P85" i="7"/>
  <c r="P88" i="7"/>
  <c r="R85" i="7"/>
  <c r="R88" i="7"/>
  <c r="T85" i="7"/>
  <c r="T88" i="7"/>
  <c r="V85" i="7"/>
  <c r="V88" i="7"/>
  <c r="X85" i="7"/>
  <c r="X88" i="7"/>
  <c r="Z85" i="7"/>
  <c r="Z88" i="7"/>
  <c r="C84" i="7"/>
  <c r="C87" i="7" s="1"/>
  <c r="C92" i="7" s="1"/>
  <c r="E84" i="7"/>
  <c r="E87" i="7" s="1"/>
  <c r="E92" i="7" s="1"/>
  <c r="G84" i="7"/>
  <c r="G87" i="7" s="1"/>
  <c r="G92" i="7" s="1"/>
  <c r="K84" i="7"/>
  <c r="K87" i="7" s="1"/>
  <c r="K92" i="7" s="1"/>
  <c r="Q84" i="7"/>
  <c r="Q87" i="7" s="1"/>
  <c r="Q92" i="7" s="1"/>
  <c r="U84" i="7"/>
  <c r="U87" i="7" s="1"/>
  <c r="U92" i="7" s="1"/>
  <c r="Y84" i="7"/>
  <c r="Y87" i="7" s="1"/>
  <c r="Y92" i="7" s="1"/>
  <c r="D85" i="7"/>
  <c r="F85" i="7"/>
  <c r="H85" i="7"/>
  <c r="I88" i="7"/>
  <c r="I85" i="7"/>
  <c r="M88" i="7"/>
  <c r="M85" i="7"/>
  <c r="O88" i="7"/>
  <c r="O85" i="7"/>
  <c r="S88" i="7"/>
  <c r="S85" i="7"/>
  <c r="W88" i="7"/>
  <c r="W85" i="7"/>
  <c r="AL88" i="7"/>
  <c r="AL85" i="7"/>
  <c r="C85" i="7"/>
  <c r="E85" i="7"/>
  <c r="G85" i="7"/>
  <c r="G67" i="7"/>
  <c r="D67" i="7"/>
  <c r="D64" i="7"/>
  <c r="H67" i="7"/>
  <c r="H64" i="7"/>
  <c r="N67" i="7"/>
  <c r="N64" i="7"/>
  <c r="R67" i="7"/>
  <c r="R64" i="7"/>
  <c r="I67" i="7"/>
  <c r="I64" i="7"/>
  <c r="K67" i="7"/>
  <c r="K64" i="7"/>
  <c r="M67" i="7"/>
  <c r="M64" i="7"/>
  <c r="O67" i="7"/>
  <c r="O64" i="7"/>
  <c r="Q67" i="7"/>
  <c r="Q64" i="7"/>
  <c r="S67" i="7"/>
  <c r="S64" i="7"/>
  <c r="U67" i="7"/>
  <c r="U64" i="7"/>
  <c r="W67" i="7"/>
  <c r="W64" i="7"/>
  <c r="Y67" i="7"/>
  <c r="Y64" i="7"/>
  <c r="AL67" i="7"/>
  <c r="AL64" i="7"/>
  <c r="E63" i="7"/>
  <c r="E66" i="7" s="1"/>
  <c r="E71" i="7" s="1"/>
  <c r="G63" i="7"/>
  <c r="G66" i="7" s="1"/>
  <c r="G71" i="7" s="1"/>
  <c r="I63" i="7"/>
  <c r="I66" i="7" s="1"/>
  <c r="I71" i="7" s="1"/>
  <c r="K63" i="7"/>
  <c r="K66" i="7" s="1"/>
  <c r="K71" i="7" s="1"/>
  <c r="M63" i="7"/>
  <c r="M66" i="7" s="1"/>
  <c r="M71" i="7" s="1"/>
  <c r="O63" i="7"/>
  <c r="O66" i="7" s="1"/>
  <c r="O71" i="7" s="1"/>
  <c r="Q63" i="7"/>
  <c r="Q66" i="7" s="1"/>
  <c r="Q71" i="7" s="1"/>
  <c r="S63" i="7"/>
  <c r="S66" i="7" s="1"/>
  <c r="S71" i="7" s="1"/>
  <c r="U63" i="7"/>
  <c r="U66" i="7" s="1"/>
  <c r="U71" i="7" s="1"/>
  <c r="W63" i="7"/>
  <c r="W66" i="7" s="1"/>
  <c r="W71" i="7" s="1"/>
  <c r="Y63" i="7"/>
  <c r="Y66" i="7" s="1"/>
  <c r="Y71" i="7" s="1"/>
  <c r="E64" i="7"/>
  <c r="F67" i="7"/>
  <c r="F64" i="7"/>
  <c r="J67" i="7"/>
  <c r="J64" i="7"/>
  <c r="L67" i="7"/>
  <c r="L64" i="7"/>
  <c r="P67" i="7"/>
  <c r="P64" i="7"/>
  <c r="T67" i="7"/>
  <c r="T64" i="7"/>
  <c r="V67" i="7"/>
  <c r="V64" i="7"/>
  <c r="X67" i="7"/>
  <c r="X64" i="7"/>
  <c r="Z67" i="7"/>
  <c r="Z64" i="7"/>
  <c r="Z63" i="7"/>
  <c r="Z66" i="7" s="1"/>
  <c r="Z71" i="7" s="1"/>
  <c r="D63" i="7"/>
  <c r="D66" i="7" s="1"/>
  <c r="D71" i="7" s="1"/>
  <c r="F63" i="7"/>
  <c r="F66" i="7" s="1"/>
  <c r="F71" i="7" s="1"/>
  <c r="H63" i="7"/>
  <c r="H66" i="7" s="1"/>
  <c r="H71" i="7" s="1"/>
  <c r="J63" i="7"/>
  <c r="J66" i="7" s="1"/>
  <c r="J71" i="7" s="1"/>
  <c r="L63" i="7"/>
  <c r="L66" i="7" s="1"/>
  <c r="L71" i="7" s="1"/>
  <c r="N63" i="7"/>
  <c r="N66" i="7" s="1"/>
  <c r="N71" i="7" s="1"/>
  <c r="P63" i="7"/>
  <c r="P66" i="7" s="1"/>
  <c r="P71" i="7" s="1"/>
  <c r="R63" i="7"/>
  <c r="R66" i="7" s="1"/>
  <c r="R71" i="7" s="1"/>
  <c r="T63" i="7"/>
  <c r="T66" i="7" s="1"/>
  <c r="T71" i="7" s="1"/>
  <c r="V63" i="7"/>
  <c r="V66" i="7" s="1"/>
  <c r="V71" i="7" s="1"/>
  <c r="X63" i="7"/>
  <c r="X66" i="7" s="1"/>
  <c r="X71" i="7" s="1"/>
  <c r="G64" i="7"/>
  <c r="C64" i="7"/>
  <c r="E41" i="7"/>
  <c r="E40" i="7"/>
  <c r="I41" i="7"/>
  <c r="I40" i="7"/>
  <c r="I38" i="7"/>
  <c r="M41" i="7"/>
  <c r="M40" i="7"/>
  <c r="M38" i="7"/>
  <c r="Q41" i="7"/>
  <c r="Q40" i="7"/>
  <c r="Q38" i="7"/>
  <c r="U41" i="7"/>
  <c r="U40" i="7"/>
  <c r="U38" i="7"/>
  <c r="W41" i="7"/>
  <c r="W40" i="7"/>
  <c r="W38" i="7"/>
  <c r="Y41" i="7"/>
  <c r="Y40" i="7"/>
  <c r="Y38" i="7"/>
  <c r="E37" i="7"/>
  <c r="I37" i="7"/>
  <c r="M37" i="7"/>
  <c r="Q37" i="7"/>
  <c r="D41" i="7"/>
  <c r="D40" i="7"/>
  <c r="D38" i="7"/>
  <c r="F41" i="7"/>
  <c r="F40" i="7"/>
  <c r="F38" i="7"/>
  <c r="H41" i="7"/>
  <c r="H40" i="7"/>
  <c r="H38" i="7"/>
  <c r="J41" i="7"/>
  <c r="J40" i="7"/>
  <c r="J38" i="7"/>
  <c r="L41" i="7"/>
  <c r="L40" i="7"/>
  <c r="L38" i="7"/>
  <c r="N41" i="7"/>
  <c r="N40" i="7"/>
  <c r="N38" i="7"/>
  <c r="P41" i="7"/>
  <c r="P40" i="7"/>
  <c r="P38" i="7"/>
  <c r="R41" i="7"/>
  <c r="R40" i="7"/>
  <c r="R38" i="7"/>
  <c r="T41" i="7"/>
  <c r="T40" i="7"/>
  <c r="T38" i="7"/>
  <c r="V41" i="7"/>
  <c r="V40" i="7"/>
  <c r="V38" i="7"/>
  <c r="X41" i="7"/>
  <c r="X40" i="7"/>
  <c r="X38" i="7"/>
  <c r="Z41" i="7"/>
  <c r="Z40" i="7"/>
  <c r="Z38" i="7"/>
  <c r="Z37" i="7"/>
  <c r="D37" i="7"/>
  <c r="F37" i="7"/>
  <c r="H37" i="7"/>
  <c r="J37" i="7"/>
  <c r="L37" i="7"/>
  <c r="N37" i="7"/>
  <c r="P37" i="7"/>
  <c r="R37" i="7"/>
  <c r="T37" i="7"/>
  <c r="V37" i="7"/>
  <c r="X37" i="7"/>
  <c r="G41" i="7"/>
  <c r="G40" i="7"/>
  <c r="G38" i="7"/>
  <c r="K41" i="7"/>
  <c r="K40" i="7"/>
  <c r="K38" i="7"/>
  <c r="O41" i="7"/>
  <c r="O40" i="7"/>
  <c r="O38" i="7"/>
  <c r="S41" i="7"/>
  <c r="S40" i="7"/>
  <c r="S38" i="7"/>
  <c r="AL41" i="7"/>
  <c r="AL40" i="7"/>
  <c r="AL38" i="7"/>
  <c r="G37" i="7"/>
  <c r="K37" i="7"/>
  <c r="O37" i="7"/>
  <c r="S37" i="7"/>
  <c r="U37" i="7"/>
  <c r="W37" i="7"/>
  <c r="Y37" i="7"/>
  <c r="E38" i="7"/>
  <c r="J69" i="39" l="1"/>
  <c r="T69" i="40"/>
  <c r="X90" i="32"/>
  <c r="L69" i="39"/>
  <c r="N69" i="40"/>
  <c r="F60" i="42"/>
  <c r="F64" i="42" s="1"/>
  <c r="C58" i="42"/>
  <c r="C60" i="42" s="1"/>
  <c r="C64" i="42" s="1"/>
  <c r="E60" i="42"/>
  <c r="E64" i="42" s="1"/>
  <c r="D69" i="40"/>
  <c r="H60" i="42"/>
  <c r="H64" i="42" s="1"/>
  <c r="G60" i="42"/>
  <c r="G64" i="42" s="1"/>
  <c r="H90" i="32"/>
  <c r="N69" i="39"/>
  <c r="P69" i="40"/>
  <c r="D60" i="42"/>
  <c r="D64" i="42" s="1"/>
  <c r="H58" i="42"/>
  <c r="C4" i="42"/>
  <c r="C67" i="42" s="1"/>
  <c r="D67" i="42"/>
  <c r="C3" i="39"/>
  <c r="C3" i="32"/>
  <c r="C3" i="40"/>
  <c r="E4" i="27"/>
  <c r="D3" i="30"/>
  <c r="D3" i="7"/>
  <c r="D3" i="41" s="1"/>
  <c r="E67" i="42"/>
  <c r="E151" i="42"/>
  <c r="F142" i="42"/>
  <c r="F149" i="42" s="1"/>
  <c r="F91" i="41"/>
  <c r="F89" i="41"/>
  <c r="F90" i="41"/>
  <c r="X91" i="41"/>
  <c r="X89" i="41"/>
  <c r="X90" i="41"/>
  <c r="V91" i="41"/>
  <c r="V89" i="41"/>
  <c r="V90" i="41"/>
  <c r="T91" i="41"/>
  <c r="T89" i="41"/>
  <c r="T90" i="41"/>
  <c r="R91" i="41"/>
  <c r="R89" i="41"/>
  <c r="R90" i="41"/>
  <c r="P91" i="41"/>
  <c r="P89" i="41"/>
  <c r="P90" i="41"/>
  <c r="N91" i="41"/>
  <c r="N89" i="41"/>
  <c r="N90" i="41"/>
  <c r="L91" i="41"/>
  <c r="L89" i="41"/>
  <c r="L90" i="41"/>
  <c r="J91" i="41"/>
  <c r="J89" i="41"/>
  <c r="J90" i="41"/>
  <c r="H91" i="41"/>
  <c r="H89" i="41"/>
  <c r="H90" i="41"/>
  <c r="G90" i="41"/>
  <c r="G91" i="41"/>
  <c r="G89" i="41"/>
  <c r="C90" i="41"/>
  <c r="C91" i="41"/>
  <c r="C89" i="41"/>
  <c r="Y69" i="41"/>
  <c r="Y70" i="41"/>
  <c r="Y68" i="41"/>
  <c r="U69" i="41"/>
  <c r="U70" i="41"/>
  <c r="U68" i="41"/>
  <c r="Q69" i="41"/>
  <c r="Q70" i="41"/>
  <c r="Q68" i="41"/>
  <c r="M69" i="41"/>
  <c r="M70" i="41"/>
  <c r="M68" i="41"/>
  <c r="I69" i="41"/>
  <c r="I70" i="41"/>
  <c r="I68" i="41"/>
  <c r="E69" i="41"/>
  <c r="E70" i="41"/>
  <c r="E68" i="41"/>
  <c r="V69" i="41"/>
  <c r="R69" i="41"/>
  <c r="N69" i="41"/>
  <c r="J69" i="41"/>
  <c r="F69" i="41"/>
  <c r="V44" i="41"/>
  <c r="V42" i="41"/>
  <c r="V43" i="41"/>
  <c r="R44" i="41"/>
  <c r="R42" i="41"/>
  <c r="R43" i="41"/>
  <c r="N44" i="41"/>
  <c r="N42" i="41"/>
  <c r="N43" i="41"/>
  <c r="J44" i="41"/>
  <c r="J42" i="41"/>
  <c r="J43" i="41"/>
  <c r="F44" i="41"/>
  <c r="F42" i="41"/>
  <c r="F43" i="41"/>
  <c r="Y43" i="41"/>
  <c r="Y44" i="41"/>
  <c r="Y42" i="41"/>
  <c r="U43" i="41"/>
  <c r="U44" i="41"/>
  <c r="U42" i="41"/>
  <c r="Q43" i="41"/>
  <c r="Q44" i="41"/>
  <c r="Q42" i="41"/>
  <c r="M43" i="41"/>
  <c r="M44" i="41"/>
  <c r="M42" i="41"/>
  <c r="I43" i="41"/>
  <c r="I44" i="41"/>
  <c r="I42" i="41"/>
  <c r="E43" i="41"/>
  <c r="E44" i="41"/>
  <c r="E42" i="41"/>
  <c r="D91" i="41"/>
  <c r="D89" i="41"/>
  <c r="D90" i="41"/>
  <c r="E90" i="41"/>
  <c r="E91" i="41"/>
  <c r="E89" i="41"/>
  <c r="AL90" i="41"/>
  <c r="AL91" i="41"/>
  <c r="AL89" i="41"/>
  <c r="Y90" i="41"/>
  <c r="Y91" i="41"/>
  <c r="Y89" i="41"/>
  <c r="W90" i="41"/>
  <c r="W91" i="41"/>
  <c r="W89" i="41"/>
  <c r="U90" i="41"/>
  <c r="U91" i="41"/>
  <c r="U89" i="41"/>
  <c r="S90" i="41"/>
  <c r="S91" i="41"/>
  <c r="S89" i="41"/>
  <c r="Q90" i="41"/>
  <c r="Q91" i="41"/>
  <c r="Q89" i="41"/>
  <c r="O90" i="41"/>
  <c r="O91" i="41"/>
  <c r="O89" i="41"/>
  <c r="M90" i="41"/>
  <c r="M91" i="41"/>
  <c r="M89" i="41"/>
  <c r="K90" i="41"/>
  <c r="K91" i="41"/>
  <c r="K89" i="41"/>
  <c r="I90" i="41"/>
  <c r="I91" i="41"/>
  <c r="I89" i="41"/>
  <c r="AL69" i="41"/>
  <c r="AL70" i="41"/>
  <c r="AL68" i="41"/>
  <c r="W69" i="41"/>
  <c r="W70" i="41"/>
  <c r="W68" i="41"/>
  <c r="S69" i="41"/>
  <c r="S70" i="41"/>
  <c r="S68" i="41"/>
  <c r="O69" i="41"/>
  <c r="O70" i="41"/>
  <c r="O68" i="41"/>
  <c r="K69" i="41"/>
  <c r="K70" i="41"/>
  <c r="K68" i="41"/>
  <c r="G69" i="41"/>
  <c r="G70" i="41"/>
  <c r="G68" i="41"/>
  <c r="C69" i="41"/>
  <c r="C70" i="41"/>
  <c r="C68" i="41"/>
  <c r="X69" i="41"/>
  <c r="T69" i="41"/>
  <c r="P69" i="41"/>
  <c r="L69" i="41"/>
  <c r="H69" i="41"/>
  <c r="D69" i="41"/>
  <c r="X44" i="41"/>
  <c r="X42" i="41"/>
  <c r="X43" i="41"/>
  <c r="T44" i="41"/>
  <c r="T42" i="41"/>
  <c r="T43" i="41"/>
  <c r="P44" i="41"/>
  <c r="P42" i="41"/>
  <c r="P43" i="41"/>
  <c r="L44" i="41"/>
  <c r="L42" i="41"/>
  <c r="L43" i="41"/>
  <c r="H44" i="41"/>
  <c r="H42" i="41"/>
  <c r="H43" i="41"/>
  <c r="D44" i="41"/>
  <c r="D42" i="41"/>
  <c r="D43" i="41"/>
  <c r="AL43" i="41"/>
  <c r="AL44" i="41"/>
  <c r="AL42" i="41"/>
  <c r="W43" i="41"/>
  <c r="W44" i="41"/>
  <c r="W42" i="41"/>
  <c r="S43" i="41"/>
  <c r="S44" i="41"/>
  <c r="S42" i="41"/>
  <c r="O43" i="41"/>
  <c r="O44" i="41"/>
  <c r="O42" i="41"/>
  <c r="K43" i="41"/>
  <c r="K44" i="41"/>
  <c r="K42" i="41"/>
  <c r="G43" i="41"/>
  <c r="G44" i="41"/>
  <c r="G42" i="41"/>
  <c r="C43" i="41"/>
  <c r="C44" i="41"/>
  <c r="C42" i="41"/>
  <c r="E90" i="40"/>
  <c r="E91" i="40"/>
  <c r="E89" i="40"/>
  <c r="AL90" i="40"/>
  <c r="AL91" i="40"/>
  <c r="AL89" i="40"/>
  <c r="Y90" i="40"/>
  <c r="Y91" i="40"/>
  <c r="Y89" i="40"/>
  <c r="W90" i="40"/>
  <c r="W91" i="40"/>
  <c r="W89" i="40"/>
  <c r="U90" i="40"/>
  <c r="U91" i="40"/>
  <c r="U89" i="40"/>
  <c r="S90" i="40"/>
  <c r="S91" i="40"/>
  <c r="S89" i="40"/>
  <c r="Q90" i="40"/>
  <c r="Q91" i="40"/>
  <c r="Q89" i="40"/>
  <c r="O90" i="40"/>
  <c r="O91" i="40"/>
  <c r="O89" i="40"/>
  <c r="M90" i="40"/>
  <c r="M91" i="40"/>
  <c r="M89" i="40"/>
  <c r="K90" i="40"/>
  <c r="K91" i="40"/>
  <c r="K89" i="40"/>
  <c r="I90" i="40"/>
  <c r="I91" i="40"/>
  <c r="I89" i="40"/>
  <c r="L91" i="40"/>
  <c r="L89" i="40"/>
  <c r="L90" i="40"/>
  <c r="F91" i="40"/>
  <c r="F89" i="40"/>
  <c r="F90" i="40"/>
  <c r="X91" i="40"/>
  <c r="X89" i="40"/>
  <c r="X90" i="40"/>
  <c r="V91" i="40"/>
  <c r="V89" i="40"/>
  <c r="V90" i="40"/>
  <c r="T91" i="40"/>
  <c r="T89" i="40"/>
  <c r="T90" i="40"/>
  <c r="R91" i="40"/>
  <c r="R89" i="40"/>
  <c r="R90" i="40"/>
  <c r="P91" i="40"/>
  <c r="P89" i="40"/>
  <c r="P90" i="40"/>
  <c r="N91" i="40"/>
  <c r="N89" i="40"/>
  <c r="N90" i="40"/>
  <c r="Q70" i="40"/>
  <c r="Q68" i="40"/>
  <c r="Q69" i="40"/>
  <c r="I70" i="40"/>
  <c r="I68" i="40"/>
  <c r="I69" i="40"/>
  <c r="AL70" i="40"/>
  <c r="AL68" i="40"/>
  <c r="AL69" i="40"/>
  <c r="W70" i="40"/>
  <c r="W68" i="40"/>
  <c r="W69" i="40"/>
  <c r="Y44" i="40"/>
  <c r="Y42" i="40"/>
  <c r="Y43" i="40"/>
  <c r="U44" i="40"/>
  <c r="U42" i="40"/>
  <c r="U43" i="40"/>
  <c r="Q44" i="40"/>
  <c r="Q42" i="40"/>
  <c r="Q43" i="40"/>
  <c r="M44" i="40"/>
  <c r="M42" i="40"/>
  <c r="M43" i="40"/>
  <c r="I44" i="40"/>
  <c r="I42" i="40"/>
  <c r="I43" i="40"/>
  <c r="E44" i="40"/>
  <c r="E42" i="40"/>
  <c r="E43" i="40"/>
  <c r="X43" i="40"/>
  <c r="X44" i="40"/>
  <c r="X42" i="40"/>
  <c r="T43" i="40"/>
  <c r="T44" i="40"/>
  <c r="T42" i="40"/>
  <c r="P43" i="40"/>
  <c r="P44" i="40"/>
  <c r="P42" i="40"/>
  <c r="L43" i="40"/>
  <c r="L44" i="40"/>
  <c r="L42" i="40"/>
  <c r="H43" i="40"/>
  <c r="H44" i="40"/>
  <c r="H42" i="40"/>
  <c r="D43" i="40"/>
  <c r="D44" i="40"/>
  <c r="D42" i="40"/>
  <c r="O69" i="40"/>
  <c r="G69" i="40"/>
  <c r="G90" i="40"/>
  <c r="G91" i="40"/>
  <c r="G89" i="40"/>
  <c r="C90" i="40"/>
  <c r="C91" i="40"/>
  <c r="C89" i="40"/>
  <c r="H91" i="40"/>
  <c r="H89" i="40"/>
  <c r="H90" i="40"/>
  <c r="D91" i="40"/>
  <c r="D89" i="40"/>
  <c r="D90" i="40"/>
  <c r="U70" i="40"/>
  <c r="U68" i="40"/>
  <c r="U69" i="40"/>
  <c r="M70" i="40"/>
  <c r="M68" i="40"/>
  <c r="M69" i="40"/>
  <c r="E70" i="40"/>
  <c r="E68" i="40"/>
  <c r="E69" i="40"/>
  <c r="Y70" i="40"/>
  <c r="Y68" i="40"/>
  <c r="Y69" i="40"/>
  <c r="AL42" i="40"/>
  <c r="AL44" i="40"/>
  <c r="AL43" i="40"/>
  <c r="W44" i="40"/>
  <c r="W42" i="40"/>
  <c r="W43" i="40"/>
  <c r="S44" i="40"/>
  <c r="S42" i="40"/>
  <c r="S43" i="40"/>
  <c r="O44" i="40"/>
  <c r="O42" i="40"/>
  <c r="O43" i="40"/>
  <c r="K44" i="40"/>
  <c r="K42" i="40"/>
  <c r="K43" i="40"/>
  <c r="G44" i="40"/>
  <c r="G42" i="40"/>
  <c r="G43" i="40"/>
  <c r="C44" i="40"/>
  <c r="C42" i="40"/>
  <c r="C43" i="40"/>
  <c r="V43" i="40"/>
  <c r="V44" i="40"/>
  <c r="V42" i="40"/>
  <c r="R43" i="40"/>
  <c r="R44" i="40"/>
  <c r="R42" i="40"/>
  <c r="N43" i="40"/>
  <c r="N44" i="40"/>
  <c r="N42" i="40"/>
  <c r="J43" i="40"/>
  <c r="J44" i="40"/>
  <c r="J42" i="40"/>
  <c r="F43" i="40"/>
  <c r="F44" i="40"/>
  <c r="F42" i="40"/>
  <c r="S69" i="40"/>
  <c r="K69" i="40"/>
  <c r="C69" i="40"/>
  <c r="J91" i="39"/>
  <c r="J89" i="39"/>
  <c r="J90" i="39"/>
  <c r="E90" i="39"/>
  <c r="E91" i="39"/>
  <c r="E89" i="39"/>
  <c r="AL90" i="39"/>
  <c r="AL91" i="39"/>
  <c r="AL89" i="39"/>
  <c r="Y90" i="39"/>
  <c r="Y91" i="39"/>
  <c r="Y89" i="39"/>
  <c r="W90" i="39"/>
  <c r="W91" i="39"/>
  <c r="W89" i="39"/>
  <c r="U90" i="39"/>
  <c r="U91" i="39"/>
  <c r="U89" i="39"/>
  <c r="S90" i="39"/>
  <c r="S91" i="39"/>
  <c r="S89" i="39"/>
  <c r="Q90" i="39"/>
  <c r="Q91" i="39"/>
  <c r="Q89" i="39"/>
  <c r="O90" i="39"/>
  <c r="O91" i="39"/>
  <c r="O89" i="39"/>
  <c r="M90" i="39"/>
  <c r="M91" i="39"/>
  <c r="M89" i="39"/>
  <c r="K90" i="39"/>
  <c r="K91" i="39"/>
  <c r="K89" i="39"/>
  <c r="I90" i="39"/>
  <c r="I91" i="39"/>
  <c r="I89" i="39"/>
  <c r="L91" i="39"/>
  <c r="L89" i="39"/>
  <c r="L90" i="39"/>
  <c r="F91" i="39"/>
  <c r="F89" i="39"/>
  <c r="F90" i="39"/>
  <c r="X91" i="39"/>
  <c r="X89" i="39"/>
  <c r="X90" i="39"/>
  <c r="V91" i="39"/>
  <c r="V89" i="39"/>
  <c r="V90" i="39"/>
  <c r="T91" i="39"/>
  <c r="T89" i="39"/>
  <c r="T90" i="39"/>
  <c r="R91" i="39"/>
  <c r="R89" i="39"/>
  <c r="R90" i="39"/>
  <c r="P91" i="39"/>
  <c r="P89" i="39"/>
  <c r="P90" i="39"/>
  <c r="N91" i="39"/>
  <c r="N89" i="39"/>
  <c r="N90" i="39"/>
  <c r="O70" i="39"/>
  <c r="O68" i="39"/>
  <c r="O69" i="39"/>
  <c r="G70" i="39"/>
  <c r="G68" i="39"/>
  <c r="G69" i="39"/>
  <c r="V44" i="39"/>
  <c r="V42" i="39"/>
  <c r="V43" i="39"/>
  <c r="R44" i="39"/>
  <c r="R42" i="39"/>
  <c r="R43" i="39"/>
  <c r="N44" i="39"/>
  <c r="N42" i="39"/>
  <c r="N43" i="39"/>
  <c r="J44" i="39"/>
  <c r="J42" i="39"/>
  <c r="J43" i="39"/>
  <c r="F44" i="39"/>
  <c r="F42" i="39"/>
  <c r="F43" i="39"/>
  <c r="Q70" i="39"/>
  <c r="Q68" i="39"/>
  <c r="Q69" i="39"/>
  <c r="I70" i="39"/>
  <c r="I68" i="39"/>
  <c r="I69" i="39"/>
  <c r="AL70" i="39"/>
  <c r="AL68" i="39"/>
  <c r="AL69" i="39"/>
  <c r="W70" i="39"/>
  <c r="W68" i="39"/>
  <c r="W69" i="39"/>
  <c r="AL43" i="39"/>
  <c r="AL44" i="39"/>
  <c r="AL42" i="39"/>
  <c r="W43" i="39"/>
  <c r="W44" i="39"/>
  <c r="W42" i="39"/>
  <c r="S43" i="39"/>
  <c r="S44" i="39"/>
  <c r="S42" i="39"/>
  <c r="O43" i="39"/>
  <c r="O44" i="39"/>
  <c r="O42" i="39"/>
  <c r="K43" i="39"/>
  <c r="K44" i="39"/>
  <c r="K42" i="39"/>
  <c r="G43" i="39"/>
  <c r="G44" i="39"/>
  <c r="G42" i="39"/>
  <c r="C43" i="39"/>
  <c r="C44" i="39"/>
  <c r="C42" i="39"/>
  <c r="G90" i="39"/>
  <c r="G91" i="39"/>
  <c r="G89" i="39"/>
  <c r="C90" i="39"/>
  <c r="C91" i="39"/>
  <c r="C89" i="39"/>
  <c r="H91" i="39"/>
  <c r="H89" i="39"/>
  <c r="H90" i="39"/>
  <c r="D91" i="39"/>
  <c r="D89" i="39"/>
  <c r="D90" i="39"/>
  <c r="S70" i="39"/>
  <c r="S68" i="39"/>
  <c r="S69" i="39"/>
  <c r="K70" i="39"/>
  <c r="K68" i="39"/>
  <c r="K69" i="39"/>
  <c r="C70" i="39"/>
  <c r="C68" i="39"/>
  <c r="C69" i="39"/>
  <c r="X44" i="39"/>
  <c r="X42" i="39"/>
  <c r="X43" i="39"/>
  <c r="T44" i="39"/>
  <c r="T42" i="39"/>
  <c r="T43" i="39"/>
  <c r="P44" i="39"/>
  <c r="P42" i="39"/>
  <c r="P43" i="39"/>
  <c r="L44" i="39"/>
  <c r="L42" i="39"/>
  <c r="L43" i="39"/>
  <c r="H44" i="39"/>
  <c r="H42" i="39"/>
  <c r="H43" i="39"/>
  <c r="D44" i="39"/>
  <c r="D42" i="39"/>
  <c r="D43" i="39"/>
  <c r="U70" i="39"/>
  <c r="U68" i="39"/>
  <c r="U69" i="39"/>
  <c r="M70" i="39"/>
  <c r="M68" i="39"/>
  <c r="M69" i="39"/>
  <c r="E70" i="39"/>
  <c r="E68" i="39"/>
  <c r="E69" i="39"/>
  <c r="Y70" i="39"/>
  <c r="Y68" i="39"/>
  <c r="Y69" i="39"/>
  <c r="Y43" i="39"/>
  <c r="Y44" i="39"/>
  <c r="Y42" i="39"/>
  <c r="U43" i="39"/>
  <c r="U44" i="39"/>
  <c r="U42" i="39"/>
  <c r="Q43" i="39"/>
  <c r="Q44" i="39"/>
  <c r="Q42" i="39"/>
  <c r="M43" i="39"/>
  <c r="M44" i="39"/>
  <c r="M42" i="39"/>
  <c r="I43" i="39"/>
  <c r="I44" i="39"/>
  <c r="I42" i="39"/>
  <c r="E43" i="39"/>
  <c r="E44" i="39"/>
  <c r="E42" i="39"/>
  <c r="AL90" i="32"/>
  <c r="AL91" i="32"/>
  <c r="AL89" i="32"/>
  <c r="S90" i="32"/>
  <c r="S91" i="32"/>
  <c r="S89" i="32"/>
  <c r="K90" i="32"/>
  <c r="K91" i="32"/>
  <c r="K89" i="32"/>
  <c r="E90" i="32"/>
  <c r="E89" i="32"/>
  <c r="E91" i="32"/>
  <c r="V90" i="32"/>
  <c r="N90" i="32"/>
  <c r="Y90" i="32"/>
  <c r="Y89" i="32"/>
  <c r="Y91" i="32"/>
  <c r="Q90" i="32"/>
  <c r="Q89" i="32"/>
  <c r="Q91" i="32"/>
  <c r="I90" i="32"/>
  <c r="I89" i="32"/>
  <c r="I91" i="32"/>
  <c r="D91" i="32"/>
  <c r="D89" i="32"/>
  <c r="D90" i="32"/>
  <c r="X70" i="32"/>
  <c r="X69" i="32"/>
  <c r="X68" i="32"/>
  <c r="T70" i="32"/>
  <c r="T69" i="32"/>
  <c r="T68" i="32"/>
  <c r="P70" i="32"/>
  <c r="P69" i="32"/>
  <c r="P68" i="32"/>
  <c r="L70" i="32"/>
  <c r="L69" i="32"/>
  <c r="L68" i="32"/>
  <c r="H70" i="32"/>
  <c r="H69" i="32"/>
  <c r="H68" i="32"/>
  <c r="D70" i="32"/>
  <c r="D69" i="32"/>
  <c r="D68" i="32"/>
  <c r="F43" i="32"/>
  <c r="F44" i="32"/>
  <c r="F42" i="32"/>
  <c r="V43" i="32"/>
  <c r="V44" i="32"/>
  <c r="V42" i="32"/>
  <c r="R43" i="32"/>
  <c r="R44" i="32"/>
  <c r="R42" i="32"/>
  <c r="N43" i="32"/>
  <c r="N44" i="32"/>
  <c r="N42" i="32"/>
  <c r="J43" i="32"/>
  <c r="J44" i="32"/>
  <c r="J42" i="32"/>
  <c r="AL69" i="32"/>
  <c r="W69" i="32"/>
  <c r="S69" i="32"/>
  <c r="O69" i="32"/>
  <c r="K69" i="32"/>
  <c r="G69" i="32"/>
  <c r="C69" i="32"/>
  <c r="AL44" i="32"/>
  <c r="AL42" i="32"/>
  <c r="AL43" i="32"/>
  <c r="W44" i="32"/>
  <c r="W42" i="32"/>
  <c r="W43" i="32"/>
  <c r="S44" i="32"/>
  <c r="S42" i="32"/>
  <c r="S43" i="32"/>
  <c r="O44" i="32"/>
  <c r="O42" i="32"/>
  <c r="O43" i="32"/>
  <c r="K44" i="32"/>
  <c r="K42" i="32"/>
  <c r="K43" i="32"/>
  <c r="G44" i="32"/>
  <c r="G42" i="32"/>
  <c r="G43" i="32"/>
  <c r="C44" i="32"/>
  <c r="C42" i="32"/>
  <c r="C43" i="32"/>
  <c r="H43" i="32"/>
  <c r="W90" i="32"/>
  <c r="W91" i="32"/>
  <c r="W89" i="32"/>
  <c r="O90" i="32"/>
  <c r="O91" i="32"/>
  <c r="O89" i="32"/>
  <c r="G90" i="32"/>
  <c r="G91" i="32"/>
  <c r="G89" i="32"/>
  <c r="C90" i="32"/>
  <c r="C91" i="32"/>
  <c r="C89" i="32"/>
  <c r="R90" i="32"/>
  <c r="J90" i="32"/>
  <c r="U90" i="32"/>
  <c r="U89" i="32"/>
  <c r="U91" i="32"/>
  <c r="M90" i="32"/>
  <c r="M89" i="32"/>
  <c r="M91" i="32"/>
  <c r="F91" i="32"/>
  <c r="F89" i="32"/>
  <c r="F90" i="32"/>
  <c r="V70" i="32"/>
  <c r="V69" i="32"/>
  <c r="V68" i="32"/>
  <c r="R70" i="32"/>
  <c r="R69" i="32"/>
  <c r="R68" i="32"/>
  <c r="N70" i="32"/>
  <c r="N69" i="32"/>
  <c r="N68" i="32"/>
  <c r="J70" i="32"/>
  <c r="J69" i="32"/>
  <c r="J68" i="32"/>
  <c r="F70" i="32"/>
  <c r="F69" i="32"/>
  <c r="F68" i="32"/>
  <c r="X43" i="32"/>
  <c r="X44" i="32"/>
  <c r="X42" i="32"/>
  <c r="T43" i="32"/>
  <c r="T44" i="32"/>
  <c r="T42" i="32"/>
  <c r="P43" i="32"/>
  <c r="P44" i="32"/>
  <c r="P42" i="32"/>
  <c r="L43" i="32"/>
  <c r="L44" i="32"/>
  <c r="L42" i="32"/>
  <c r="Y69" i="32"/>
  <c r="U69" i="32"/>
  <c r="Q69" i="32"/>
  <c r="M69" i="32"/>
  <c r="I69" i="32"/>
  <c r="E69" i="32"/>
  <c r="Y44" i="32"/>
  <c r="Y42" i="32"/>
  <c r="Y43" i="32"/>
  <c r="U44" i="32"/>
  <c r="U42" i="32"/>
  <c r="U43" i="32"/>
  <c r="Q44" i="32"/>
  <c r="Q42" i="32"/>
  <c r="Q43" i="32"/>
  <c r="M44" i="32"/>
  <c r="M42" i="32"/>
  <c r="M43" i="32"/>
  <c r="I44" i="32"/>
  <c r="I42" i="32"/>
  <c r="I43" i="32"/>
  <c r="E44" i="32"/>
  <c r="E42" i="32"/>
  <c r="E43" i="32"/>
  <c r="D45" i="32"/>
  <c r="E90" i="7"/>
  <c r="E91" i="7"/>
  <c r="E89" i="7"/>
  <c r="AL90" i="7"/>
  <c r="AL91" i="7"/>
  <c r="AL89" i="7"/>
  <c r="W90" i="7"/>
  <c r="W91" i="7"/>
  <c r="W89" i="7"/>
  <c r="S90" i="7"/>
  <c r="S91" i="7"/>
  <c r="S89" i="7"/>
  <c r="O90" i="7"/>
  <c r="O91" i="7"/>
  <c r="O89" i="7"/>
  <c r="M90" i="7"/>
  <c r="M91" i="7"/>
  <c r="M89" i="7"/>
  <c r="I90" i="7"/>
  <c r="I91" i="7"/>
  <c r="I89" i="7"/>
  <c r="H91" i="7"/>
  <c r="H89" i="7"/>
  <c r="H90" i="7"/>
  <c r="D91" i="7"/>
  <c r="D89" i="7"/>
  <c r="D90" i="7"/>
  <c r="Y90" i="7"/>
  <c r="Y91" i="7"/>
  <c r="Y89" i="7"/>
  <c r="U90" i="7"/>
  <c r="U91" i="7"/>
  <c r="U89" i="7"/>
  <c r="Q90" i="7"/>
  <c r="Q91" i="7"/>
  <c r="Q89" i="7"/>
  <c r="K90" i="7"/>
  <c r="K91" i="7"/>
  <c r="K89" i="7"/>
  <c r="G90" i="7"/>
  <c r="G91" i="7"/>
  <c r="G89" i="7"/>
  <c r="C90" i="7"/>
  <c r="C91" i="7"/>
  <c r="C89" i="7"/>
  <c r="F91" i="7"/>
  <c r="F89" i="7"/>
  <c r="F90" i="7"/>
  <c r="Z91" i="7"/>
  <c r="Z89" i="7"/>
  <c r="Z90" i="7"/>
  <c r="X91" i="7"/>
  <c r="X89" i="7"/>
  <c r="X90" i="7"/>
  <c r="V91" i="7"/>
  <c r="V89" i="7"/>
  <c r="V90" i="7"/>
  <c r="T91" i="7"/>
  <c r="T89" i="7"/>
  <c r="T90" i="7"/>
  <c r="R91" i="7"/>
  <c r="R89" i="7"/>
  <c r="R90" i="7"/>
  <c r="P91" i="7"/>
  <c r="P89" i="7"/>
  <c r="P90" i="7"/>
  <c r="N91" i="7"/>
  <c r="N89" i="7"/>
  <c r="N90" i="7"/>
  <c r="L91" i="7"/>
  <c r="L89" i="7"/>
  <c r="L90" i="7"/>
  <c r="J91" i="7"/>
  <c r="J89" i="7"/>
  <c r="J90" i="7"/>
  <c r="G70" i="7"/>
  <c r="G69" i="7"/>
  <c r="G68" i="7"/>
  <c r="Z70" i="7"/>
  <c r="Z69" i="7"/>
  <c r="Z68" i="7"/>
  <c r="X70" i="7"/>
  <c r="X69" i="7"/>
  <c r="X68" i="7"/>
  <c r="V70" i="7"/>
  <c r="V69" i="7"/>
  <c r="V68" i="7"/>
  <c r="T70" i="7"/>
  <c r="T69" i="7"/>
  <c r="T68" i="7"/>
  <c r="P70" i="7"/>
  <c r="P69" i="7"/>
  <c r="P68" i="7"/>
  <c r="L70" i="7"/>
  <c r="L69" i="7"/>
  <c r="L68" i="7"/>
  <c r="J70" i="7"/>
  <c r="J69" i="7"/>
  <c r="J68" i="7"/>
  <c r="F70" i="7"/>
  <c r="F69" i="7"/>
  <c r="F68" i="7"/>
  <c r="E70" i="7"/>
  <c r="E69" i="7"/>
  <c r="E68" i="7"/>
  <c r="AL70" i="7"/>
  <c r="AL69" i="7"/>
  <c r="AL68" i="7"/>
  <c r="Y70" i="7"/>
  <c r="Y69" i="7"/>
  <c r="Y68" i="7"/>
  <c r="W70" i="7"/>
  <c r="W69" i="7"/>
  <c r="W68" i="7"/>
  <c r="U70" i="7"/>
  <c r="U69" i="7"/>
  <c r="U68" i="7"/>
  <c r="S70" i="7"/>
  <c r="S69" i="7"/>
  <c r="S68" i="7"/>
  <c r="Q70" i="7"/>
  <c r="Q69" i="7"/>
  <c r="Q68" i="7"/>
  <c r="O70" i="7"/>
  <c r="O69" i="7"/>
  <c r="O68" i="7"/>
  <c r="M70" i="7"/>
  <c r="M69" i="7"/>
  <c r="M68" i="7"/>
  <c r="K70" i="7"/>
  <c r="K69" i="7"/>
  <c r="K68" i="7"/>
  <c r="I70" i="7"/>
  <c r="I69" i="7"/>
  <c r="I68" i="7"/>
  <c r="R70" i="7"/>
  <c r="R69" i="7"/>
  <c r="R68" i="7"/>
  <c r="N70" i="7"/>
  <c r="N69" i="7"/>
  <c r="N68" i="7"/>
  <c r="H70" i="7"/>
  <c r="H69" i="7"/>
  <c r="H68" i="7"/>
  <c r="D70" i="7"/>
  <c r="D69" i="7"/>
  <c r="D68" i="7"/>
  <c r="C68" i="7"/>
  <c r="C70" i="7"/>
  <c r="C69" i="7"/>
  <c r="E43" i="7"/>
  <c r="O43" i="7"/>
  <c r="S43" i="7"/>
  <c r="K43" i="7"/>
  <c r="Z43" i="7"/>
  <c r="V43" i="7"/>
  <c r="R43" i="7"/>
  <c r="N43" i="7"/>
  <c r="J43" i="7"/>
  <c r="F43" i="7"/>
  <c r="Y43" i="7"/>
  <c r="U43" i="7"/>
  <c r="M43" i="7"/>
  <c r="AL43" i="7"/>
  <c r="G43" i="7"/>
  <c r="X43" i="7"/>
  <c r="T43" i="7"/>
  <c r="P43" i="7"/>
  <c r="L43" i="7"/>
  <c r="H43" i="7"/>
  <c r="D43" i="7"/>
  <c r="W43" i="7"/>
  <c r="Q43" i="7"/>
  <c r="I43" i="7"/>
  <c r="C47" i="7"/>
  <c r="C46" i="7"/>
  <c r="C39" i="7"/>
  <c r="C36" i="7"/>
  <c r="D3" i="39" l="1"/>
  <c r="D3" i="40"/>
  <c r="D3" i="32"/>
  <c r="F4" i="27"/>
  <c r="E3" i="30"/>
  <c r="E3" i="7"/>
  <c r="E3" i="41" s="1"/>
  <c r="F151" i="42"/>
  <c r="G142" i="42"/>
  <c r="G149" i="42" s="1"/>
  <c r="C40" i="7"/>
  <c r="C37" i="7"/>
  <c r="C41" i="7"/>
  <c r="C38" i="7"/>
  <c r="C12" i="7"/>
  <c r="D12" i="7"/>
  <c r="D13" i="7" s="1"/>
  <c r="E12" i="7"/>
  <c r="E13" i="7" s="1"/>
  <c r="F12" i="7"/>
  <c r="F13" i="7" s="1"/>
  <c r="G12" i="7"/>
  <c r="G13" i="7" s="1"/>
  <c r="H12" i="7"/>
  <c r="H13" i="7" s="1"/>
  <c r="I12" i="7"/>
  <c r="I13" i="7" s="1"/>
  <c r="J12" i="7"/>
  <c r="J13" i="7" s="1"/>
  <c r="K12" i="7"/>
  <c r="K13" i="7" s="1"/>
  <c r="L12" i="7"/>
  <c r="L13" i="7" s="1"/>
  <c r="M12" i="7"/>
  <c r="M13" i="7" s="1"/>
  <c r="N12" i="7"/>
  <c r="N13" i="7" s="1"/>
  <c r="O12" i="7"/>
  <c r="O13" i="7" s="1"/>
  <c r="P12" i="7"/>
  <c r="P13" i="7" s="1"/>
  <c r="Q12" i="7"/>
  <c r="Q13" i="7" s="1"/>
  <c r="R12" i="7"/>
  <c r="R13" i="7" s="1"/>
  <c r="S12" i="7"/>
  <c r="S13" i="7" s="1"/>
  <c r="T12" i="7"/>
  <c r="T13" i="7" s="1"/>
  <c r="U12" i="7"/>
  <c r="U13" i="7" s="1"/>
  <c r="V12" i="7"/>
  <c r="V13" i="7" s="1"/>
  <c r="W12" i="7"/>
  <c r="W13" i="7" s="1"/>
  <c r="X12" i="7"/>
  <c r="X13" i="7" s="1"/>
  <c r="Y12" i="7"/>
  <c r="Y13" i="7" s="1"/>
  <c r="Z12" i="7"/>
  <c r="Z13" i="7" s="1"/>
  <c r="AL12" i="7"/>
  <c r="AL13" i="7" s="1"/>
  <c r="C17" i="7"/>
  <c r="C45" i="7" s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E3" i="39" l="1"/>
  <c r="E3" i="32"/>
  <c r="E3" i="40"/>
  <c r="G4" i="27"/>
  <c r="F3" i="30"/>
  <c r="F3" i="7"/>
  <c r="F3" i="41" s="1"/>
  <c r="F67" i="42"/>
  <c r="G151" i="42"/>
  <c r="H142" i="42"/>
  <c r="H149" i="42" s="1"/>
  <c r="G67" i="42"/>
  <c r="Y44" i="7"/>
  <c r="Y42" i="7"/>
  <c r="Y45" i="7"/>
  <c r="U45" i="7"/>
  <c r="U44" i="7"/>
  <c r="U42" i="7"/>
  <c r="Q44" i="7"/>
  <c r="Q42" i="7"/>
  <c r="Q45" i="7"/>
  <c r="M44" i="7"/>
  <c r="M42" i="7"/>
  <c r="M45" i="7"/>
  <c r="Z44" i="7"/>
  <c r="Z42" i="7"/>
  <c r="Z45" i="7"/>
  <c r="X45" i="7"/>
  <c r="X44" i="7"/>
  <c r="X42" i="7"/>
  <c r="V45" i="7"/>
  <c r="V44" i="7"/>
  <c r="V42" i="7"/>
  <c r="T44" i="7"/>
  <c r="T42" i="7"/>
  <c r="T45" i="7"/>
  <c r="R44" i="7"/>
  <c r="R42" i="7"/>
  <c r="R45" i="7"/>
  <c r="P45" i="7"/>
  <c r="P44" i="7"/>
  <c r="P42" i="7"/>
  <c r="N45" i="7"/>
  <c r="N44" i="7"/>
  <c r="N42" i="7"/>
  <c r="L44" i="7"/>
  <c r="L42" i="7"/>
  <c r="L45" i="7"/>
  <c r="J44" i="7"/>
  <c r="J42" i="7"/>
  <c r="J45" i="7"/>
  <c r="H45" i="7"/>
  <c r="H44" i="7"/>
  <c r="H42" i="7"/>
  <c r="F45" i="7"/>
  <c r="F44" i="7"/>
  <c r="F42" i="7"/>
  <c r="D44" i="7"/>
  <c r="D42" i="7"/>
  <c r="D45" i="7"/>
  <c r="AL6" i="7"/>
  <c r="AL6" i="30"/>
  <c r="Y6" i="7"/>
  <c r="Y6" i="30"/>
  <c r="W6" i="7"/>
  <c r="W6" i="30"/>
  <c r="U6" i="7"/>
  <c r="U6" i="30"/>
  <c r="S6" i="7"/>
  <c r="S6" i="30"/>
  <c r="Q6" i="7"/>
  <c r="Q6" i="30"/>
  <c r="O6" i="7"/>
  <c r="O6" i="30"/>
  <c r="M6" i="7"/>
  <c r="M6" i="30"/>
  <c r="K6" i="7"/>
  <c r="K6" i="30"/>
  <c r="I6" i="7"/>
  <c r="I6" i="30"/>
  <c r="G6" i="7"/>
  <c r="G6" i="30"/>
  <c r="E6" i="7"/>
  <c r="E6" i="30"/>
  <c r="C44" i="7"/>
  <c r="W45" i="7"/>
  <c r="W44" i="7"/>
  <c r="W42" i="7"/>
  <c r="S44" i="7"/>
  <c r="S42" i="7"/>
  <c r="S45" i="7"/>
  <c r="O45" i="7"/>
  <c r="O44" i="7"/>
  <c r="O42" i="7"/>
  <c r="K45" i="7"/>
  <c r="K44" i="7"/>
  <c r="K42" i="7"/>
  <c r="I45" i="7"/>
  <c r="I44" i="7"/>
  <c r="I42" i="7"/>
  <c r="G44" i="7"/>
  <c r="G42" i="7"/>
  <c r="G45" i="7"/>
  <c r="E44" i="7"/>
  <c r="E42" i="7"/>
  <c r="E45" i="7"/>
  <c r="Z6" i="7"/>
  <c r="X6" i="7"/>
  <c r="X6" i="30"/>
  <c r="V6" i="7"/>
  <c r="V6" i="30"/>
  <c r="T6" i="7"/>
  <c r="T6" i="30"/>
  <c r="R6" i="7"/>
  <c r="R6" i="30"/>
  <c r="P6" i="7"/>
  <c r="P6" i="30"/>
  <c r="N6" i="7"/>
  <c r="N6" i="30"/>
  <c r="L6" i="7"/>
  <c r="L6" i="30"/>
  <c r="J6" i="7"/>
  <c r="J6" i="30"/>
  <c r="H6" i="7"/>
  <c r="H6" i="30"/>
  <c r="F6" i="7"/>
  <c r="F6" i="30"/>
  <c r="D6" i="7"/>
  <c r="D6" i="30"/>
  <c r="C42" i="7"/>
  <c r="C43" i="7"/>
  <c r="C13" i="7"/>
  <c r="C6" i="30" s="1"/>
  <c r="AL17" i="7"/>
  <c r="F3" i="39" l="1"/>
  <c r="F3" i="40"/>
  <c r="F3" i="32"/>
  <c r="H4" i="27"/>
  <c r="H67" i="27" s="1"/>
  <c r="G3" i="30"/>
  <c r="G66" i="30" s="1"/>
  <c r="G3" i="7"/>
  <c r="G3" i="32" s="1"/>
  <c r="H67" i="42"/>
  <c r="H151" i="42"/>
  <c r="I142" i="42"/>
  <c r="I149" i="42" s="1"/>
  <c r="AL45" i="7"/>
  <c r="AL44" i="7"/>
  <c r="AL42" i="7"/>
  <c r="C6" i="7"/>
  <c r="AL91" i="30"/>
  <c r="Y91" i="30"/>
  <c r="X91" i="30"/>
  <c r="W91" i="30"/>
  <c r="V91" i="30"/>
  <c r="U91" i="30"/>
  <c r="U80" i="30" s="1"/>
  <c r="T91" i="30"/>
  <c r="S91" i="30"/>
  <c r="R91" i="30"/>
  <c r="Q91" i="30"/>
  <c r="Q80" i="30" s="1"/>
  <c r="P91" i="30"/>
  <c r="O91" i="30"/>
  <c r="N91" i="30"/>
  <c r="M91" i="30"/>
  <c r="M80" i="30" s="1"/>
  <c r="L91" i="30"/>
  <c r="K91" i="30"/>
  <c r="J91" i="30"/>
  <c r="I91" i="30"/>
  <c r="I80" i="30" s="1"/>
  <c r="H91" i="30"/>
  <c r="G91" i="30"/>
  <c r="F91" i="30"/>
  <c r="E91" i="30"/>
  <c r="E80" i="30" s="1"/>
  <c r="D91" i="30"/>
  <c r="C91" i="30"/>
  <c r="AL83" i="30"/>
  <c r="Y83" i="30"/>
  <c r="X83" i="30"/>
  <c r="W83" i="30"/>
  <c r="V83" i="30"/>
  <c r="U83" i="30"/>
  <c r="T83" i="30"/>
  <c r="S83" i="30"/>
  <c r="R83" i="30"/>
  <c r="Q83" i="30"/>
  <c r="P83" i="30"/>
  <c r="P80" i="30" s="1"/>
  <c r="O83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C80" i="30" s="1"/>
  <c r="Y80" i="30"/>
  <c r="AL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C74" i="30"/>
  <c r="AL69" i="30"/>
  <c r="AL67" i="30" s="1"/>
  <c r="Y69" i="30"/>
  <c r="X69" i="30"/>
  <c r="W69" i="30"/>
  <c r="W67" i="30" s="1"/>
  <c r="V69" i="30"/>
  <c r="U69" i="30"/>
  <c r="T69" i="30"/>
  <c r="S69" i="30"/>
  <c r="S67" i="30" s="1"/>
  <c r="R69" i="30"/>
  <c r="Q69" i="30"/>
  <c r="P69" i="30"/>
  <c r="O69" i="30"/>
  <c r="O67" i="30" s="1"/>
  <c r="N69" i="30"/>
  <c r="M69" i="30"/>
  <c r="L69" i="30"/>
  <c r="K69" i="30"/>
  <c r="K67" i="30" s="1"/>
  <c r="J69" i="30"/>
  <c r="I69" i="30"/>
  <c r="H69" i="30"/>
  <c r="G69" i="30"/>
  <c r="G67" i="30" s="1"/>
  <c r="F69" i="30"/>
  <c r="E69" i="30"/>
  <c r="D69" i="30"/>
  <c r="C69" i="30"/>
  <c r="C67" i="30" s="1"/>
  <c r="U67" i="30"/>
  <c r="F66" i="30"/>
  <c r="E66" i="30"/>
  <c r="D66" i="30"/>
  <c r="C66" i="30"/>
  <c r="AL48" i="30"/>
  <c r="AL55" i="30" s="1"/>
  <c r="Y48" i="30"/>
  <c r="Y55" i="30" s="1"/>
  <c r="X48" i="30"/>
  <c r="X55" i="30" s="1"/>
  <c r="W48" i="30"/>
  <c r="W55" i="30" s="1"/>
  <c r="V48" i="30"/>
  <c r="V55" i="30" s="1"/>
  <c r="U48" i="30"/>
  <c r="U55" i="30" s="1"/>
  <c r="T48" i="30"/>
  <c r="T55" i="30" s="1"/>
  <c r="S48" i="30"/>
  <c r="S55" i="30" s="1"/>
  <c r="R48" i="30"/>
  <c r="R55" i="30" s="1"/>
  <c r="Q48" i="30"/>
  <c r="Q55" i="30" s="1"/>
  <c r="P48" i="30"/>
  <c r="P55" i="30" s="1"/>
  <c r="O48" i="30"/>
  <c r="O55" i="30" s="1"/>
  <c r="N48" i="30"/>
  <c r="N55" i="30" s="1"/>
  <c r="M48" i="30"/>
  <c r="M55" i="30" s="1"/>
  <c r="L48" i="30"/>
  <c r="L55" i="30" s="1"/>
  <c r="K48" i="30"/>
  <c r="K55" i="30" s="1"/>
  <c r="J48" i="30"/>
  <c r="J55" i="30" s="1"/>
  <c r="I48" i="30"/>
  <c r="I55" i="30" s="1"/>
  <c r="H48" i="30"/>
  <c r="H55" i="30" s="1"/>
  <c r="G48" i="30"/>
  <c r="G55" i="30" s="1"/>
  <c r="F48" i="30"/>
  <c r="F55" i="30" s="1"/>
  <c r="E48" i="30"/>
  <c r="E55" i="30" s="1"/>
  <c r="D48" i="30"/>
  <c r="D55" i="30" s="1"/>
  <c r="C48" i="30"/>
  <c r="C55" i="30" s="1"/>
  <c r="AL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AL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AL12" i="30"/>
  <c r="AL11" i="30" s="1"/>
  <c r="C149" i="27"/>
  <c r="D142" i="27" s="1"/>
  <c r="AL130" i="27"/>
  <c r="Y130" i="27"/>
  <c r="X130" i="27"/>
  <c r="W130" i="27"/>
  <c r="V130" i="27"/>
  <c r="U130" i="27"/>
  <c r="T130" i="27"/>
  <c r="S130" i="27"/>
  <c r="R130" i="27"/>
  <c r="Q130" i="27"/>
  <c r="P130" i="27"/>
  <c r="O130" i="27"/>
  <c r="N130" i="27"/>
  <c r="M130" i="27"/>
  <c r="L130" i="27"/>
  <c r="K130" i="27"/>
  <c r="J130" i="27"/>
  <c r="I130" i="27"/>
  <c r="H130" i="27"/>
  <c r="G130" i="27"/>
  <c r="F130" i="27"/>
  <c r="E130" i="27"/>
  <c r="D130" i="27"/>
  <c r="C130" i="27"/>
  <c r="AL120" i="27"/>
  <c r="AL119" i="30" s="1"/>
  <c r="Y120" i="27"/>
  <c r="Y119" i="30" s="1"/>
  <c r="X120" i="27"/>
  <c r="X119" i="30" s="1"/>
  <c r="W120" i="27"/>
  <c r="W119" i="30" s="1"/>
  <c r="V120" i="27"/>
  <c r="V119" i="30" s="1"/>
  <c r="U120" i="27"/>
  <c r="U119" i="30" s="1"/>
  <c r="T120" i="27"/>
  <c r="T119" i="30" s="1"/>
  <c r="S120" i="27"/>
  <c r="S119" i="30" s="1"/>
  <c r="R120" i="27"/>
  <c r="R119" i="30" s="1"/>
  <c r="Q120" i="27"/>
  <c r="Q119" i="30" s="1"/>
  <c r="P120" i="27"/>
  <c r="P119" i="30" s="1"/>
  <c r="O120" i="27"/>
  <c r="O119" i="30" s="1"/>
  <c r="N120" i="27"/>
  <c r="N119" i="30" s="1"/>
  <c r="M120" i="27"/>
  <c r="M119" i="30" s="1"/>
  <c r="L120" i="27"/>
  <c r="L119" i="30" s="1"/>
  <c r="K120" i="27"/>
  <c r="K119" i="30" s="1"/>
  <c r="J120" i="27"/>
  <c r="J119" i="30" s="1"/>
  <c r="I120" i="27"/>
  <c r="I119" i="30" s="1"/>
  <c r="H120" i="27"/>
  <c r="H119" i="30" s="1"/>
  <c r="G120" i="27"/>
  <c r="G119" i="30" s="1"/>
  <c r="F120" i="27"/>
  <c r="F119" i="30" s="1"/>
  <c r="E120" i="27"/>
  <c r="E119" i="30" s="1"/>
  <c r="D120" i="27"/>
  <c r="D119" i="30" s="1"/>
  <c r="C120" i="27"/>
  <c r="C119" i="30" s="1"/>
  <c r="AL118" i="27"/>
  <c r="AL117" i="30" s="1"/>
  <c r="Y118" i="27"/>
  <c r="Y117" i="30" s="1"/>
  <c r="X118" i="27"/>
  <c r="X117" i="30" s="1"/>
  <c r="W118" i="27"/>
  <c r="W117" i="30" s="1"/>
  <c r="T118" i="27"/>
  <c r="T117" i="30" s="1"/>
  <c r="L118" i="27"/>
  <c r="L117" i="30" s="1"/>
  <c r="G118" i="27"/>
  <c r="G117" i="30" s="1"/>
  <c r="C118" i="27"/>
  <c r="C117" i="30" s="1"/>
  <c r="AL114" i="27"/>
  <c r="AL113" i="30" s="1"/>
  <c r="Y114" i="27"/>
  <c r="Y113" i="30" s="1"/>
  <c r="X114" i="27"/>
  <c r="X113" i="30" s="1"/>
  <c r="W114" i="27"/>
  <c r="W113" i="30" s="1"/>
  <c r="V114" i="27"/>
  <c r="V113" i="30" s="1"/>
  <c r="U114" i="27"/>
  <c r="U113" i="30" s="1"/>
  <c r="T114" i="27"/>
  <c r="T113" i="30" s="1"/>
  <c r="S114" i="27"/>
  <c r="S113" i="30" s="1"/>
  <c r="R114" i="27"/>
  <c r="R113" i="30" s="1"/>
  <c r="Q114" i="27"/>
  <c r="Q113" i="30" s="1"/>
  <c r="P114" i="27"/>
  <c r="P113" i="30" s="1"/>
  <c r="O114" i="27"/>
  <c r="O113" i="30" s="1"/>
  <c r="N114" i="27"/>
  <c r="N113" i="30" s="1"/>
  <c r="M114" i="27"/>
  <c r="M113" i="30" s="1"/>
  <c r="L114" i="27"/>
  <c r="L113" i="30" s="1"/>
  <c r="K114" i="27"/>
  <c r="K113" i="30" s="1"/>
  <c r="J114" i="27"/>
  <c r="J113" i="30" s="1"/>
  <c r="I114" i="27"/>
  <c r="I113" i="30" s="1"/>
  <c r="H114" i="27"/>
  <c r="H113" i="30" s="1"/>
  <c r="G114" i="27"/>
  <c r="G113" i="30" s="1"/>
  <c r="F114" i="27"/>
  <c r="F113" i="30" s="1"/>
  <c r="E114" i="27"/>
  <c r="E113" i="30" s="1"/>
  <c r="D114" i="27"/>
  <c r="D113" i="30" s="1"/>
  <c r="C114" i="27"/>
  <c r="C113" i="30" s="1"/>
  <c r="AL108" i="27"/>
  <c r="AL107" i="30" s="1"/>
  <c r="Y108" i="27"/>
  <c r="Y107" i="30" s="1"/>
  <c r="X108" i="27"/>
  <c r="X107" i="30" s="1"/>
  <c r="W108" i="27"/>
  <c r="W107" i="30" s="1"/>
  <c r="V108" i="27"/>
  <c r="V107" i="30" s="1"/>
  <c r="U108" i="27"/>
  <c r="U107" i="30" s="1"/>
  <c r="T108" i="27"/>
  <c r="T107" i="30" s="1"/>
  <c r="S108" i="27"/>
  <c r="S107" i="30" s="1"/>
  <c r="R108" i="27"/>
  <c r="R107" i="30" s="1"/>
  <c r="Q108" i="27"/>
  <c r="Q107" i="30" s="1"/>
  <c r="P108" i="27"/>
  <c r="P107" i="30" s="1"/>
  <c r="O108" i="27"/>
  <c r="O107" i="30" s="1"/>
  <c r="N108" i="27"/>
  <c r="N107" i="30" s="1"/>
  <c r="M108" i="27"/>
  <c r="M107" i="30" s="1"/>
  <c r="L108" i="27"/>
  <c r="L107" i="30" s="1"/>
  <c r="K108" i="27"/>
  <c r="K107" i="30" s="1"/>
  <c r="J108" i="27"/>
  <c r="J107" i="30" s="1"/>
  <c r="I108" i="27"/>
  <c r="I107" i="30" s="1"/>
  <c r="H108" i="27"/>
  <c r="H107" i="30" s="1"/>
  <c r="G108" i="27"/>
  <c r="G107" i="30" s="1"/>
  <c r="F108" i="27"/>
  <c r="F107" i="30" s="1"/>
  <c r="E108" i="27"/>
  <c r="E107" i="30" s="1"/>
  <c r="D108" i="27"/>
  <c r="D107" i="30" s="1"/>
  <c r="C108" i="27"/>
  <c r="C107" i="30" s="1"/>
  <c r="AL104" i="27"/>
  <c r="AL103" i="30" s="1"/>
  <c r="Y104" i="27"/>
  <c r="Y103" i="30" s="1"/>
  <c r="X104" i="27"/>
  <c r="X103" i="30" s="1"/>
  <c r="W104" i="27"/>
  <c r="W103" i="30" s="1"/>
  <c r="V104" i="27"/>
  <c r="V103" i="30" s="1"/>
  <c r="U104" i="27"/>
  <c r="U103" i="30" s="1"/>
  <c r="T104" i="27"/>
  <c r="T103" i="30" s="1"/>
  <c r="S104" i="27"/>
  <c r="S103" i="30" s="1"/>
  <c r="R104" i="27"/>
  <c r="R103" i="30" s="1"/>
  <c r="Q104" i="27"/>
  <c r="Q103" i="30" s="1"/>
  <c r="P104" i="27"/>
  <c r="P103" i="30" s="1"/>
  <c r="O104" i="27"/>
  <c r="O103" i="30" s="1"/>
  <c r="N104" i="27"/>
  <c r="N103" i="30" s="1"/>
  <c r="M104" i="27"/>
  <c r="M103" i="30" s="1"/>
  <c r="L104" i="27"/>
  <c r="L103" i="30" s="1"/>
  <c r="K104" i="27"/>
  <c r="K103" i="30" s="1"/>
  <c r="J104" i="27"/>
  <c r="J103" i="30" s="1"/>
  <c r="I104" i="27"/>
  <c r="I103" i="30" s="1"/>
  <c r="H104" i="27"/>
  <c r="H103" i="30" s="1"/>
  <c r="G104" i="27"/>
  <c r="G103" i="30" s="1"/>
  <c r="F104" i="27"/>
  <c r="F103" i="30" s="1"/>
  <c r="E104" i="27"/>
  <c r="E103" i="30" s="1"/>
  <c r="D104" i="27"/>
  <c r="D103" i="30" s="1"/>
  <c r="C104" i="27"/>
  <c r="C103" i="30" s="1"/>
  <c r="AL100" i="27"/>
  <c r="Y100" i="27"/>
  <c r="X100" i="27"/>
  <c r="W100" i="27"/>
  <c r="V100" i="27"/>
  <c r="U100" i="27"/>
  <c r="T100" i="27"/>
  <c r="S100" i="27"/>
  <c r="R100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D100" i="27"/>
  <c r="C100" i="27"/>
  <c r="AL92" i="27"/>
  <c r="AL150" i="27" s="1"/>
  <c r="AL149" i="30" s="1"/>
  <c r="Y92" i="27"/>
  <c r="Y150" i="27" s="1"/>
  <c r="Y149" i="30" s="1"/>
  <c r="X92" i="27"/>
  <c r="X150" i="27" s="1"/>
  <c r="X149" i="30" s="1"/>
  <c r="W92" i="27"/>
  <c r="W150" i="27" s="1"/>
  <c r="W149" i="30" s="1"/>
  <c r="V92" i="27"/>
  <c r="V150" i="27" s="1"/>
  <c r="V149" i="30" s="1"/>
  <c r="U92" i="27"/>
  <c r="U150" i="27" s="1"/>
  <c r="U149" i="30" s="1"/>
  <c r="T92" i="27"/>
  <c r="T150" i="27" s="1"/>
  <c r="T149" i="30" s="1"/>
  <c r="S92" i="27"/>
  <c r="S150" i="27" s="1"/>
  <c r="S149" i="30" s="1"/>
  <c r="R92" i="27"/>
  <c r="R150" i="27" s="1"/>
  <c r="R149" i="30" s="1"/>
  <c r="Q92" i="27"/>
  <c r="Q150" i="27" s="1"/>
  <c r="Q149" i="30" s="1"/>
  <c r="P92" i="27"/>
  <c r="P150" i="27" s="1"/>
  <c r="P149" i="30" s="1"/>
  <c r="O92" i="27"/>
  <c r="O150" i="27" s="1"/>
  <c r="O149" i="30" s="1"/>
  <c r="N92" i="27"/>
  <c r="N150" i="27" s="1"/>
  <c r="N149" i="30" s="1"/>
  <c r="M92" i="27"/>
  <c r="M150" i="27" s="1"/>
  <c r="M149" i="30" s="1"/>
  <c r="L92" i="27"/>
  <c r="L150" i="27" s="1"/>
  <c r="L149" i="30" s="1"/>
  <c r="K92" i="27"/>
  <c r="K150" i="27" s="1"/>
  <c r="K149" i="30" s="1"/>
  <c r="J92" i="27"/>
  <c r="J150" i="27" s="1"/>
  <c r="J149" i="30" s="1"/>
  <c r="I92" i="27"/>
  <c r="I150" i="27" s="1"/>
  <c r="I149" i="30" s="1"/>
  <c r="H92" i="27"/>
  <c r="H150" i="27" s="1"/>
  <c r="H149" i="30" s="1"/>
  <c r="G92" i="27"/>
  <c r="G150" i="27" s="1"/>
  <c r="G149" i="30" s="1"/>
  <c r="F92" i="27"/>
  <c r="F150" i="27" s="1"/>
  <c r="F149" i="30" s="1"/>
  <c r="E92" i="27"/>
  <c r="E150" i="27" s="1"/>
  <c r="E149" i="30" s="1"/>
  <c r="D92" i="27"/>
  <c r="D150" i="27" s="1"/>
  <c r="D149" i="30" s="1"/>
  <c r="C92" i="27"/>
  <c r="C150" i="27" s="1"/>
  <c r="C149" i="30" s="1"/>
  <c r="AL84" i="27"/>
  <c r="Y84" i="27"/>
  <c r="Y81" i="27" s="1"/>
  <c r="X84" i="27"/>
  <c r="W84" i="27"/>
  <c r="V84" i="27"/>
  <c r="U84" i="27"/>
  <c r="U81" i="27" s="1"/>
  <c r="T84" i="27"/>
  <c r="S84" i="27"/>
  <c r="R84" i="27"/>
  <c r="Q84" i="27"/>
  <c r="Q81" i="27" s="1"/>
  <c r="P84" i="27"/>
  <c r="O84" i="27"/>
  <c r="N84" i="27"/>
  <c r="M84" i="27"/>
  <c r="M81" i="27" s="1"/>
  <c r="L84" i="27"/>
  <c r="K84" i="27"/>
  <c r="J84" i="27"/>
  <c r="I84" i="27"/>
  <c r="I81" i="27" s="1"/>
  <c r="H84" i="27"/>
  <c r="G84" i="27"/>
  <c r="F84" i="27"/>
  <c r="E84" i="27"/>
  <c r="E81" i="27" s="1"/>
  <c r="D84" i="27"/>
  <c r="C84" i="27"/>
  <c r="F81" i="27"/>
  <c r="C81" i="27"/>
  <c r="AL75" i="27"/>
  <c r="Y75" i="27"/>
  <c r="X75" i="27"/>
  <c r="W75" i="27"/>
  <c r="V75" i="27"/>
  <c r="U75" i="27"/>
  <c r="T75" i="27"/>
  <c r="S75" i="27"/>
  <c r="R75" i="27"/>
  <c r="Q75" i="27"/>
  <c r="P75" i="27"/>
  <c r="O75" i="27"/>
  <c r="N75" i="27"/>
  <c r="M75" i="27"/>
  <c r="L75" i="27"/>
  <c r="K75" i="27"/>
  <c r="J75" i="27"/>
  <c r="I75" i="27"/>
  <c r="H75" i="27"/>
  <c r="G75" i="27"/>
  <c r="F75" i="27"/>
  <c r="E75" i="27"/>
  <c r="D75" i="27"/>
  <c r="C75" i="27"/>
  <c r="C68" i="27" s="1"/>
  <c r="C96" i="27" s="1"/>
  <c r="AL70" i="27"/>
  <c r="Y70" i="27"/>
  <c r="X70" i="27"/>
  <c r="W70" i="27"/>
  <c r="V70" i="27"/>
  <c r="V68" i="27" s="1"/>
  <c r="U70" i="27"/>
  <c r="T70" i="27"/>
  <c r="S70" i="27"/>
  <c r="R70" i="27"/>
  <c r="R68" i="27" s="1"/>
  <c r="Q70" i="27"/>
  <c r="P70" i="27"/>
  <c r="O70" i="27"/>
  <c r="N70" i="27"/>
  <c r="N68" i="27" s="1"/>
  <c r="M70" i="27"/>
  <c r="L70" i="27"/>
  <c r="K70" i="27"/>
  <c r="J70" i="27"/>
  <c r="J68" i="27" s="1"/>
  <c r="I70" i="27"/>
  <c r="H70" i="27"/>
  <c r="G70" i="27"/>
  <c r="F70" i="27"/>
  <c r="F68" i="27" s="1"/>
  <c r="E70" i="27"/>
  <c r="D70" i="27"/>
  <c r="C70" i="27"/>
  <c r="G67" i="27"/>
  <c r="F67" i="27"/>
  <c r="E67" i="27"/>
  <c r="D67" i="27"/>
  <c r="C67" i="27"/>
  <c r="AL49" i="27"/>
  <c r="AL56" i="27" s="1"/>
  <c r="Y49" i="27"/>
  <c r="Y56" i="27" s="1"/>
  <c r="X49" i="27"/>
  <c r="X56" i="27" s="1"/>
  <c r="W49" i="27"/>
  <c r="W56" i="27" s="1"/>
  <c r="V49" i="27"/>
  <c r="V56" i="27" s="1"/>
  <c r="U49" i="27"/>
  <c r="U56" i="27" s="1"/>
  <c r="T49" i="27"/>
  <c r="T56" i="27" s="1"/>
  <c r="S49" i="27"/>
  <c r="S56" i="27" s="1"/>
  <c r="R49" i="27"/>
  <c r="R56" i="27" s="1"/>
  <c r="Q49" i="27"/>
  <c r="Q56" i="27" s="1"/>
  <c r="P49" i="27"/>
  <c r="P56" i="27" s="1"/>
  <c r="O49" i="27"/>
  <c r="O56" i="27" s="1"/>
  <c r="N49" i="27"/>
  <c r="N56" i="27" s="1"/>
  <c r="M49" i="27"/>
  <c r="M56" i="27" s="1"/>
  <c r="L49" i="27"/>
  <c r="L56" i="27" s="1"/>
  <c r="K49" i="27"/>
  <c r="K56" i="27" s="1"/>
  <c r="J49" i="27"/>
  <c r="J56" i="27" s="1"/>
  <c r="I49" i="27"/>
  <c r="I56" i="27" s="1"/>
  <c r="H49" i="27"/>
  <c r="H56" i="27" s="1"/>
  <c r="G49" i="27"/>
  <c r="G56" i="27" s="1"/>
  <c r="F49" i="27"/>
  <c r="F56" i="27" s="1"/>
  <c r="E49" i="27"/>
  <c r="E56" i="27" s="1"/>
  <c r="D49" i="27"/>
  <c r="D56" i="27" s="1"/>
  <c r="C49" i="27"/>
  <c r="C56" i="27" s="1"/>
  <c r="X38" i="27"/>
  <c r="V38" i="27"/>
  <c r="T38" i="27"/>
  <c r="R38" i="27"/>
  <c r="P38" i="27"/>
  <c r="N38" i="27"/>
  <c r="L38" i="27"/>
  <c r="J38" i="27"/>
  <c r="H38" i="27"/>
  <c r="F38" i="27"/>
  <c r="D38" i="27"/>
  <c r="AL38" i="27"/>
  <c r="Y38" i="27"/>
  <c r="W38" i="27"/>
  <c r="U38" i="27"/>
  <c r="S38" i="27"/>
  <c r="Q38" i="27"/>
  <c r="O38" i="27"/>
  <c r="M38" i="27"/>
  <c r="K38" i="27"/>
  <c r="I38" i="27"/>
  <c r="G38" i="27"/>
  <c r="E38" i="27"/>
  <c r="AL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X13" i="27"/>
  <c r="V13" i="27"/>
  <c r="T13" i="27"/>
  <c r="R13" i="27"/>
  <c r="R12" i="27" s="1"/>
  <c r="P13" i="27"/>
  <c r="N13" i="27"/>
  <c r="L13" i="27"/>
  <c r="J13" i="27"/>
  <c r="J12" i="27" s="1"/>
  <c r="H13" i="27"/>
  <c r="F13" i="27"/>
  <c r="D13" i="27"/>
  <c r="AL13" i="27"/>
  <c r="Y13" i="27"/>
  <c r="Y12" i="27" s="1"/>
  <c r="W13" i="27"/>
  <c r="U13" i="27"/>
  <c r="S13" i="27"/>
  <c r="Q13" i="27"/>
  <c r="Q12" i="27" s="1"/>
  <c r="O13" i="27"/>
  <c r="M13" i="27"/>
  <c r="K13" i="27"/>
  <c r="I13" i="27"/>
  <c r="I12" i="27" s="1"/>
  <c r="G13" i="27"/>
  <c r="E13" i="27"/>
  <c r="C13" i="27"/>
  <c r="AL6" i="27"/>
  <c r="Y6" i="27"/>
  <c r="W6" i="27"/>
  <c r="U6" i="27"/>
  <c r="S6" i="27"/>
  <c r="Q6" i="27"/>
  <c r="O6" i="27"/>
  <c r="M6" i="27"/>
  <c r="K6" i="27"/>
  <c r="I6" i="27"/>
  <c r="G6" i="27"/>
  <c r="E6" i="27"/>
  <c r="C6" i="27"/>
  <c r="X6" i="27"/>
  <c r="V6" i="27"/>
  <c r="T6" i="27"/>
  <c r="R6" i="27"/>
  <c r="P6" i="27"/>
  <c r="N6" i="27"/>
  <c r="L6" i="27"/>
  <c r="J6" i="27"/>
  <c r="H6" i="27"/>
  <c r="F6" i="27"/>
  <c r="D6" i="27"/>
  <c r="K118" i="27" l="1"/>
  <c r="K117" i="30" s="1"/>
  <c r="T67" i="30"/>
  <c r="D80" i="30"/>
  <c r="H80" i="30"/>
  <c r="H95" i="30" s="1"/>
  <c r="L80" i="30"/>
  <c r="T80" i="30"/>
  <c r="X80" i="30"/>
  <c r="G81" i="27"/>
  <c r="K81" i="27"/>
  <c r="O81" i="27"/>
  <c r="S81" i="27"/>
  <c r="W81" i="27"/>
  <c r="AL81" i="27"/>
  <c r="F80" i="30"/>
  <c r="J80" i="30"/>
  <c r="N80" i="30"/>
  <c r="R80" i="30"/>
  <c r="V80" i="30"/>
  <c r="G80" i="30"/>
  <c r="G95" i="30" s="1"/>
  <c r="K80" i="30"/>
  <c r="K95" i="30" s="1"/>
  <c r="O80" i="30"/>
  <c r="O95" i="30" s="1"/>
  <c r="S80" i="30"/>
  <c r="S95" i="30" s="1"/>
  <c r="W80" i="30"/>
  <c r="W95" i="30" s="1"/>
  <c r="AL80" i="30"/>
  <c r="AL95" i="30" s="1"/>
  <c r="E68" i="27"/>
  <c r="I68" i="27"/>
  <c r="M68" i="27"/>
  <c r="M96" i="27" s="1"/>
  <c r="Q68" i="27"/>
  <c r="H67" i="30"/>
  <c r="U68" i="27"/>
  <c r="Y68" i="27"/>
  <c r="N81" i="27"/>
  <c r="H118" i="27"/>
  <c r="H117" i="30" s="1"/>
  <c r="M118" i="27"/>
  <c r="M117" i="30" s="1"/>
  <c r="U118" i="27"/>
  <c r="U117" i="30" s="1"/>
  <c r="D68" i="27"/>
  <c r="H68" i="27"/>
  <c r="L68" i="27"/>
  <c r="P68" i="27"/>
  <c r="T68" i="27"/>
  <c r="X68" i="27"/>
  <c r="V81" i="27"/>
  <c r="D118" i="27"/>
  <c r="D117" i="30" s="1"/>
  <c r="I118" i="27"/>
  <c r="I117" i="30" s="1"/>
  <c r="P118" i="27"/>
  <c r="P117" i="30" s="1"/>
  <c r="D67" i="30"/>
  <c r="L67" i="30"/>
  <c r="L95" i="30" s="1"/>
  <c r="P67" i="30"/>
  <c r="P95" i="30" s="1"/>
  <c r="X67" i="30"/>
  <c r="L12" i="27"/>
  <c r="T12" i="27"/>
  <c r="T46" i="27" s="1"/>
  <c r="T58" i="27" s="1"/>
  <c r="E118" i="27"/>
  <c r="E117" i="30" s="1"/>
  <c r="Q118" i="27"/>
  <c r="Q117" i="30" s="1"/>
  <c r="U95" i="30"/>
  <c r="U12" i="27"/>
  <c r="G68" i="27"/>
  <c r="K68" i="27"/>
  <c r="K96" i="27" s="1"/>
  <c r="O68" i="27"/>
  <c r="O96" i="27" s="1"/>
  <c r="S68" i="27"/>
  <c r="S96" i="27" s="1"/>
  <c r="W68" i="27"/>
  <c r="AL68" i="27"/>
  <c r="AL96" i="27" s="1"/>
  <c r="J81" i="27"/>
  <c r="J96" i="27" s="1"/>
  <c r="R81" i="27"/>
  <c r="S118" i="27"/>
  <c r="S117" i="30" s="1"/>
  <c r="E12" i="27"/>
  <c r="E46" i="27" s="1"/>
  <c r="E58" i="27" s="1"/>
  <c r="M12" i="27"/>
  <c r="N12" i="27"/>
  <c r="N46" i="27" s="1"/>
  <c r="N58" i="27" s="1"/>
  <c r="V12" i="27"/>
  <c r="O118" i="27"/>
  <c r="O117" i="30" s="1"/>
  <c r="F67" i="30"/>
  <c r="F95" i="30" s="1"/>
  <c r="J67" i="30"/>
  <c r="J95" i="30" s="1"/>
  <c r="N67" i="30"/>
  <c r="R67" i="30"/>
  <c r="V67" i="30"/>
  <c r="V95" i="30" s="1"/>
  <c r="E67" i="30"/>
  <c r="E95" i="30" s="1"/>
  <c r="I67" i="30"/>
  <c r="I95" i="30" s="1"/>
  <c r="M67" i="30"/>
  <c r="M95" i="30" s="1"/>
  <c r="Y67" i="30"/>
  <c r="Y95" i="30" s="1"/>
  <c r="R95" i="30"/>
  <c r="I96" i="27"/>
  <c r="Q96" i="27"/>
  <c r="G99" i="30"/>
  <c r="G98" i="27"/>
  <c r="G97" i="30" s="1"/>
  <c r="K99" i="30"/>
  <c r="K98" i="27"/>
  <c r="K97" i="30" s="1"/>
  <c r="S99" i="30"/>
  <c r="S98" i="27"/>
  <c r="S97" i="30" s="1"/>
  <c r="AL99" i="30"/>
  <c r="AL98" i="27"/>
  <c r="AL97" i="30" s="1"/>
  <c r="I129" i="30"/>
  <c r="W12" i="27"/>
  <c r="F96" i="27"/>
  <c r="V96" i="27"/>
  <c r="C129" i="30"/>
  <c r="G138" i="27"/>
  <c r="G137" i="30" s="1"/>
  <c r="G129" i="30"/>
  <c r="K138" i="27"/>
  <c r="K137" i="30" s="1"/>
  <c r="K129" i="30"/>
  <c r="O129" i="30"/>
  <c r="S129" i="30"/>
  <c r="W129" i="30"/>
  <c r="AL129" i="30"/>
  <c r="E96" i="27"/>
  <c r="U96" i="27"/>
  <c r="Y96" i="27"/>
  <c r="C99" i="30"/>
  <c r="C98" i="27"/>
  <c r="C97" i="30" s="1"/>
  <c r="O99" i="30"/>
  <c r="O98" i="27"/>
  <c r="O97" i="30" s="1"/>
  <c r="W99" i="30"/>
  <c r="W98" i="27"/>
  <c r="W97" i="30" s="1"/>
  <c r="E129" i="30"/>
  <c r="M129" i="30"/>
  <c r="Q129" i="30"/>
  <c r="U129" i="30"/>
  <c r="Y129" i="30"/>
  <c r="O12" i="27"/>
  <c r="O46" i="27" s="1"/>
  <c r="N96" i="27"/>
  <c r="R96" i="27"/>
  <c r="D99" i="30"/>
  <c r="D98" i="27"/>
  <c r="D97" i="30" s="1"/>
  <c r="H99" i="30"/>
  <c r="H98" i="27"/>
  <c r="H97" i="30" s="1"/>
  <c r="L98" i="27"/>
  <c r="L97" i="30" s="1"/>
  <c r="L99" i="30"/>
  <c r="P98" i="27"/>
  <c r="P97" i="30" s="1"/>
  <c r="P99" i="30"/>
  <c r="T99" i="30"/>
  <c r="T98" i="27"/>
  <c r="T97" i="30" s="1"/>
  <c r="X99" i="30"/>
  <c r="X98" i="27"/>
  <c r="X97" i="30" s="1"/>
  <c r="F129" i="30"/>
  <c r="J129" i="30"/>
  <c r="N129" i="30"/>
  <c r="R129" i="30"/>
  <c r="V129" i="30"/>
  <c r="D81" i="27"/>
  <c r="D96" i="27" s="1"/>
  <c r="H81" i="27"/>
  <c r="L81" i="27"/>
  <c r="L96" i="27" s="1"/>
  <c r="P81" i="27"/>
  <c r="T81" i="27"/>
  <c r="T96" i="27" s="1"/>
  <c r="X81" i="27"/>
  <c r="E99" i="30"/>
  <c r="E98" i="27"/>
  <c r="E97" i="30" s="1"/>
  <c r="I99" i="30"/>
  <c r="I98" i="27"/>
  <c r="I97" i="30" s="1"/>
  <c r="M99" i="30"/>
  <c r="M98" i="27"/>
  <c r="M97" i="30" s="1"/>
  <c r="Q99" i="30"/>
  <c r="Q98" i="27"/>
  <c r="Q97" i="30" s="1"/>
  <c r="U99" i="30"/>
  <c r="U98" i="27"/>
  <c r="U97" i="30" s="1"/>
  <c r="Y99" i="30"/>
  <c r="Y98" i="27"/>
  <c r="Y97" i="30" s="1"/>
  <c r="C12" i="27"/>
  <c r="C46" i="27" s="1"/>
  <c r="K12" i="27"/>
  <c r="K46" i="27" s="1"/>
  <c r="S12" i="27"/>
  <c r="S46" i="27" s="1"/>
  <c r="AL12" i="27"/>
  <c r="AL46" i="27" s="1"/>
  <c r="F99" i="30"/>
  <c r="F98" i="27"/>
  <c r="F97" i="30" s="1"/>
  <c r="J99" i="30"/>
  <c r="J98" i="27"/>
  <c r="J97" i="30" s="1"/>
  <c r="N99" i="30"/>
  <c r="N98" i="27"/>
  <c r="N97" i="30" s="1"/>
  <c r="R99" i="30"/>
  <c r="R98" i="27"/>
  <c r="R97" i="30" s="1"/>
  <c r="V99" i="30"/>
  <c r="V98" i="27"/>
  <c r="V97" i="30" s="1"/>
  <c r="F118" i="27"/>
  <c r="F117" i="30" s="1"/>
  <c r="J118" i="27"/>
  <c r="J117" i="30" s="1"/>
  <c r="N118" i="27"/>
  <c r="N117" i="30" s="1"/>
  <c r="R118" i="27"/>
  <c r="R117" i="30" s="1"/>
  <c r="V118" i="27"/>
  <c r="V117" i="30" s="1"/>
  <c r="D129" i="30"/>
  <c r="H129" i="30"/>
  <c r="L138" i="27"/>
  <c r="L137" i="30" s="1"/>
  <c r="L129" i="30"/>
  <c r="P129" i="30"/>
  <c r="T138" i="27"/>
  <c r="T137" i="30" s="1"/>
  <c r="T129" i="30"/>
  <c r="X129" i="30"/>
  <c r="X95" i="30"/>
  <c r="Q67" i="30"/>
  <c r="Q95" i="30" s="1"/>
  <c r="D12" i="27"/>
  <c r="D46" i="27" s="1"/>
  <c r="D58" i="27" s="1"/>
  <c r="G12" i="27"/>
  <c r="G46" i="27" s="1"/>
  <c r="G58" i="27" s="1"/>
  <c r="H12" i="27"/>
  <c r="H46" i="27" s="1"/>
  <c r="P12" i="27"/>
  <c r="P46" i="27" s="1"/>
  <c r="P58" i="27" s="1"/>
  <c r="X12" i="27"/>
  <c r="F12" i="27"/>
  <c r="F46" i="27" s="1"/>
  <c r="F58" i="27" s="1"/>
  <c r="G3" i="41"/>
  <c r="G3" i="39"/>
  <c r="G3" i="40"/>
  <c r="I4" i="27"/>
  <c r="H3" i="30"/>
  <c r="H66" i="30" s="1"/>
  <c r="H3" i="7"/>
  <c r="H3" i="40" s="1"/>
  <c r="D149" i="27"/>
  <c r="D148" i="30" s="1"/>
  <c r="D150" i="30" s="1"/>
  <c r="D141" i="30"/>
  <c r="C151" i="27"/>
  <c r="C148" i="30"/>
  <c r="C150" i="30" s="1"/>
  <c r="I151" i="42"/>
  <c r="J142" i="42"/>
  <c r="J149" i="42" s="1"/>
  <c r="I67" i="42"/>
  <c r="C95" i="30"/>
  <c r="D95" i="30"/>
  <c r="I46" i="27"/>
  <c r="M46" i="27"/>
  <c r="Q46" i="27"/>
  <c r="Q58" i="27" s="1"/>
  <c r="U46" i="27"/>
  <c r="U58" i="27" s="1"/>
  <c r="W46" i="27"/>
  <c r="Y46" i="27"/>
  <c r="J46" i="27"/>
  <c r="J58" i="27" s="1"/>
  <c r="L46" i="27"/>
  <c r="R46" i="27"/>
  <c r="V46" i="27"/>
  <c r="V58" i="27" s="1"/>
  <c r="X46" i="27"/>
  <c r="N95" i="30" l="1"/>
  <c r="D138" i="27"/>
  <c r="D137" i="30" s="1"/>
  <c r="W96" i="27"/>
  <c r="G96" i="27"/>
  <c r="P96" i="27"/>
  <c r="T95" i="30"/>
  <c r="AL138" i="27"/>
  <c r="AL137" i="30" s="1"/>
  <c r="P138" i="27"/>
  <c r="P137" i="30" s="1"/>
  <c r="X138" i="27"/>
  <c r="X137" i="30" s="1"/>
  <c r="H138" i="27"/>
  <c r="H137" i="30" s="1"/>
  <c r="X96" i="27"/>
  <c r="H96" i="27"/>
  <c r="E138" i="27"/>
  <c r="E137" i="30" s="1"/>
  <c r="W138" i="27"/>
  <c r="W137" i="30" s="1"/>
  <c r="C58" i="27"/>
  <c r="C60" i="27" s="1"/>
  <c r="C64" i="27" s="1"/>
  <c r="AL58" i="27"/>
  <c r="AL60" i="27" s="1"/>
  <c r="AL64" i="27" s="1"/>
  <c r="V138" i="27"/>
  <c r="V137" i="30" s="1"/>
  <c r="N138" i="27"/>
  <c r="N137" i="30" s="1"/>
  <c r="F138" i="27"/>
  <c r="F137" i="30" s="1"/>
  <c r="Y138" i="27"/>
  <c r="Y137" i="30" s="1"/>
  <c r="Q138" i="27"/>
  <c r="Q137" i="30" s="1"/>
  <c r="O138" i="27"/>
  <c r="O137" i="30" s="1"/>
  <c r="F60" i="27"/>
  <c r="F64" i="27" s="1"/>
  <c r="G60" i="27"/>
  <c r="G64" i="27" s="1"/>
  <c r="O58" i="27"/>
  <c r="O60" i="27" s="1"/>
  <c r="O64" i="27" s="1"/>
  <c r="D60" i="27"/>
  <c r="D64" i="27" s="1"/>
  <c r="E60" i="27"/>
  <c r="E64" i="27" s="1"/>
  <c r="V60" i="27"/>
  <c r="V64" i="27" s="1"/>
  <c r="P60" i="27"/>
  <c r="P64" i="27" s="1"/>
  <c r="M58" i="27"/>
  <c r="M60" i="27" s="1"/>
  <c r="M64" i="27" s="1"/>
  <c r="L58" i="27"/>
  <c r="L60" i="27" s="1"/>
  <c r="L64" i="27" s="1"/>
  <c r="W58" i="27"/>
  <c r="W60" i="27" s="1"/>
  <c r="W64" i="27" s="1"/>
  <c r="I138" i="27"/>
  <c r="I137" i="30" s="1"/>
  <c r="N60" i="27"/>
  <c r="N64" i="27" s="1"/>
  <c r="U60" i="27"/>
  <c r="U64" i="27" s="1"/>
  <c r="T60" i="27"/>
  <c r="T64" i="27" s="1"/>
  <c r="J60" i="27"/>
  <c r="J64" i="27" s="1"/>
  <c r="Q60" i="27"/>
  <c r="Q64" i="27" s="1"/>
  <c r="Y58" i="27"/>
  <c r="Y60" i="27" s="1"/>
  <c r="Y64" i="27" s="1"/>
  <c r="I58" i="27"/>
  <c r="I60" i="27" s="1"/>
  <c r="I64" i="27" s="1"/>
  <c r="X58" i="27"/>
  <c r="X60" i="27" s="1"/>
  <c r="X64" i="27" s="1"/>
  <c r="H58" i="27"/>
  <c r="H60" i="27" s="1"/>
  <c r="H64" i="27" s="1"/>
  <c r="R138" i="27"/>
  <c r="R137" i="30" s="1"/>
  <c r="J138" i="27"/>
  <c r="J137" i="30" s="1"/>
  <c r="S58" i="27"/>
  <c r="S60" i="27" s="1"/>
  <c r="S64" i="27" s="1"/>
  <c r="U138" i="27"/>
  <c r="U137" i="30" s="1"/>
  <c r="M138" i="27"/>
  <c r="M137" i="30" s="1"/>
  <c r="S138" i="27"/>
  <c r="S137" i="30" s="1"/>
  <c r="C138" i="27"/>
  <c r="C137" i="30" s="1"/>
  <c r="K58" i="27"/>
  <c r="K60" i="27" s="1"/>
  <c r="K64" i="27" s="1"/>
  <c r="R58" i="27"/>
  <c r="R60" i="27" s="1"/>
  <c r="R64" i="27" s="1"/>
  <c r="D151" i="27"/>
  <c r="H3" i="39"/>
  <c r="H3" i="41"/>
  <c r="H3" i="32"/>
  <c r="J4" i="27"/>
  <c r="I3" i="30"/>
  <c r="I66" i="30" s="1"/>
  <c r="I3" i="7"/>
  <c r="I3" i="41" s="1"/>
  <c r="I67" i="27"/>
  <c r="E142" i="27"/>
  <c r="E149" i="27" s="1"/>
  <c r="J67" i="42"/>
  <c r="J151" i="42"/>
  <c r="K142" i="42"/>
  <c r="K149" i="42" s="1"/>
  <c r="I3" i="32" l="1"/>
  <c r="I3" i="40"/>
  <c r="I3" i="39"/>
  <c r="K4" i="27"/>
  <c r="J3" i="30"/>
  <c r="J66" i="30" s="1"/>
  <c r="J3" i="7"/>
  <c r="J3" i="39" s="1"/>
  <c r="J67" i="27"/>
  <c r="E141" i="30"/>
  <c r="E148" i="30"/>
  <c r="E150" i="30" s="1"/>
  <c r="F142" i="27"/>
  <c r="F141" i="30" s="1"/>
  <c r="E151" i="27"/>
  <c r="K151" i="42"/>
  <c r="L142" i="42"/>
  <c r="L149" i="42" s="1"/>
  <c r="K67" i="42"/>
  <c r="F149" i="27" l="1"/>
  <c r="F148" i="30" s="1"/>
  <c r="F150" i="30" s="1"/>
  <c r="J3" i="40"/>
  <c r="J3" i="41"/>
  <c r="J3" i="32"/>
  <c r="L4" i="27"/>
  <c r="K3" i="30"/>
  <c r="K66" i="30" s="1"/>
  <c r="K3" i="7"/>
  <c r="K3" i="41" s="1"/>
  <c r="K67" i="27"/>
  <c r="L67" i="42"/>
  <c r="L151" i="42"/>
  <c r="M142" i="42"/>
  <c r="M149" i="42" s="1"/>
  <c r="Y12" i="30"/>
  <c r="Y11" i="30" s="1"/>
  <c r="X12" i="30"/>
  <c r="X11" i="30" s="1"/>
  <c r="W12" i="30"/>
  <c r="W11" i="30" s="1"/>
  <c r="V12" i="30"/>
  <c r="V11" i="30" s="1"/>
  <c r="U12" i="30"/>
  <c r="U11" i="30" s="1"/>
  <c r="T12" i="30"/>
  <c r="T11" i="30" s="1"/>
  <c r="S12" i="30"/>
  <c r="S11" i="30" s="1"/>
  <c r="R12" i="30"/>
  <c r="R11" i="30" s="1"/>
  <c r="Q12" i="30"/>
  <c r="Q11" i="30" s="1"/>
  <c r="P12" i="30"/>
  <c r="P11" i="30" s="1"/>
  <c r="O12" i="30"/>
  <c r="O11" i="30" s="1"/>
  <c r="N12" i="30"/>
  <c r="N11" i="30" s="1"/>
  <c r="M12" i="30"/>
  <c r="M11" i="30" s="1"/>
  <c r="L12" i="30"/>
  <c r="L11" i="30" s="1"/>
  <c r="K12" i="30"/>
  <c r="K11" i="30" s="1"/>
  <c r="J12" i="30"/>
  <c r="J11" i="30" s="1"/>
  <c r="I12" i="30"/>
  <c r="I11" i="30" s="1"/>
  <c r="H12" i="30"/>
  <c r="H11" i="30" s="1"/>
  <c r="G12" i="30"/>
  <c r="G11" i="30" s="1"/>
  <c r="F12" i="30"/>
  <c r="F11" i="30" s="1"/>
  <c r="E12" i="30"/>
  <c r="E11" i="30" s="1"/>
  <c r="D12" i="30"/>
  <c r="D11" i="30" s="1"/>
  <c r="K3" i="40" l="1"/>
  <c r="G142" i="27"/>
  <c r="G141" i="30" s="1"/>
  <c r="F151" i="27"/>
  <c r="K3" i="32"/>
  <c r="K3" i="39"/>
  <c r="M4" i="27"/>
  <c r="L3" i="30"/>
  <c r="L66" i="30" s="1"/>
  <c r="L3" i="7"/>
  <c r="L3" i="40" s="1"/>
  <c r="L67" i="27"/>
  <c r="M151" i="42"/>
  <c r="N142" i="42"/>
  <c r="N149" i="42" s="1"/>
  <c r="M67" i="42"/>
  <c r="C12" i="30"/>
  <c r="C11" i="30" s="1"/>
  <c r="C5" i="30"/>
  <c r="G149" i="27" l="1"/>
  <c r="G148" i="30" s="1"/>
  <c r="G150" i="30" s="1"/>
  <c r="L3" i="39"/>
  <c r="L3" i="32"/>
  <c r="L3" i="41"/>
  <c r="N4" i="27"/>
  <c r="M3" i="30"/>
  <c r="M66" i="30" s="1"/>
  <c r="M3" i="7"/>
  <c r="M3" i="39" s="1"/>
  <c r="M67" i="27"/>
  <c r="N67" i="42"/>
  <c r="N151" i="42"/>
  <c r="AL5" i="30"/>
  <c r="C45" i="30"/>
  <c r="G151" i="27" l="1"/>
  <c r="H142" i="27"/>
  <c r="C57" i="30"/>
  <c r="C59" i="30" s="1"/>
  <c r="C63" i="30" s="1"/>
  <c r="M3" i="41"/>
  <c r="M3" i="32"/>
  <c r="M3" i="40"/>
  <c r="O4" i="27"/>
  <c r="N3" i="30"/>
  <c r="N66" i="30" s="1"/>
  <c r="N3" i="7"/>
  <c r="N3" i="41" s="1"/>
  <c r="N67" i="27"/>
  <c r="F5" i="30"/>
  <c r="W5" i="30"/>
  <c r="S5" i="30"/>
  <c r="O5" i="30"/>
  <c r="K5" i="30"/>
  <c r="G5" i="30"/>
  <c r="X5" i="30"/>
  <c r="T5" i="30"/>
  <c r="P5" i="30"/>
  <c r="J5" i="30"/>
  <c r="D5" i="30"/>
  <c r="AL45" i="30"/>
  <c r="L5" i="30"/>
  <c r="Y5" i="30"/>
  <c r="U5" i="30"/>
  <c r="Q5" i="30"/>
  <c r="M5" i="30"/>
  <c r="I5" i="30"/>
  <c r="E5" i="30"/>
  <c r="V5" i="30"/>
  <c r="R5" i="30"/>
  <c r="N5" i="30"/>
  <c r="H5" i="30"/>
  <c r="H149" i="27" l="1"/>
  <c r="H141" i="30"/>
  <c r="AL57" i="30"/>
  <c r="AL59" i="30" s="1"/>
  <c r="AL63" i="30" s="1"/>
  <c r="N3" i="32"/>
  <c r="N3" i="39"/>
  <c r="N3" i="40"/>
  <c r="P4" i="27"/>
  <c r="O3" i="30"/>
  <c r="O66" i="30" s="1"/>
  <c r="O3" i="7"/>
  <c r="O3" i="39" s="1"/>
  <c r="O67" i="27"/>
  <c r="H45" i="30"/>
  <c r="N45" i="30"/>
  <c r="R45" i="30"/>
  <c r="V45" i="30"/>
  <c r="E45" i="30"/>
  <c r="I45" i="30"/>
  <c r="M45" i="30"/>
  <c r="Q45" i="30"/>
  <c r="U45" i="30"/>
  <c r="Y45" i="30"/>
  <c r="L45" i="30"/>
  <c r="D45" i="30"/>
  <c r="J45" i="30"/>
  <c r="P45" i="30"/>
  <c r="T45" i="30"/>
  <c r="X45" i="30"/>
  <c r="G45" i="30"/>
  <c r="K45" i="30"/>
  <c r="O45" i="30"/>
  <c r="S45" i="30"/>
  <c r="W45" i="30"/>
  <c r="F45" i="30"/>
  <c r="H151" i="27" l="1"/>
  <c r="H148" i="30"/>
  <c r="H150" i="30" s="1"/>
  <c r="I142" i="27"/>
  <c r="O3" i="32"/>
  <c r="F57" i="30"/>
  <c r="F59" i="30" s="1"/>
  <c r="F63" i="30" s="1"/>
  <c r="P57" i="30"/>
  <c r="P59" i="30" s="1"/>
  <c r="P63" i="30" s="1"/>
  <c r="I57" i="30"/>
  <c r="I59" i="30" s="1"/>
  <c r="I63" i="30" s="1"/>
  <c r="J57" i="30"/>
  <c r="J59" i="30" s="1"/>
  <c r="J63" i="30" s="1"/>
  <c r="K57" i="30"/>
  <c r="K59" i="30" s="1"/>
  <c r="K63" i="30" s="1"/>
  <c r="G57" i="30"/>
  <c r="G59" i="30" s="1"/>
  <c r="G63" i="30" s="1"/>
  <c r="E57" i="30"/>
  <c r="E59" i="30" s="1"/>
  <c r="E63" i="30" s="1"/>
  <c r="S57" i="30"/>
  <c r="S59" i="30" s="1"/>
  <c r="S63" i="30" s="1"/>
  <c r="X57" i="30"/>
  <c r="X59" i="30" s="1"/>
  <c r="X63" i="30" s="1"/>
  <c r="D57" i="30"/>
  <c r="D59" i="30" s="1"/>
  <c r="D63" i="30" s="1"/>
  <c r="Q57" i="30"/>
  <c r="Q59" i="30" s="1"/>
  <c r="Q63" i="30" s="1"/>
  <c r="V57" i="30"/>
  <c r="V59" i="30" s="1"/>
  <c r="V63" i="30" s="1"/>
  <c r="Y57" i="30"/>
  <c r="Y59" i="30" s="1"/>
  <c r="Y63" i="30" s="1"/>
  <c r="N57" i="30"/>
  <c r="N59" i="30" s="1"/>
  <c r="N63" i="30" s="1"/>
  <c r="W57" i="30"/>
  <c r="W59" i="30" s="1"/>
  <c r="W63" i="30" s="1"/>
  <c r="U57" i="30"/>
  <c r="U59" i="30" s="1"/>
  <c r="U63" i="30" s="1"/>
  <c r="H57" i="30"/>
  <c r="H59" i="30" s="1"/>
  <c r="H63" i="30" s="1"/>
  <c r="O57" i="30"/>
  <c r="O59" i="30" s="1"/>
  <c r="O63" i="30" s="1"/>
  <c r="T57" i="30"/>
  <c r="T59" i="30" s="1"/>
  <c r="T63" i="30" s="1"/>
  <c r="L57" i="30"/>
  <c r="L59" i="30" s="1"/>
  <c r="L63" i="30" s="1"/>
  <c r="M57" i="30"/>
  <c r="M59" i="30" s="1"/>
  <c r="M63" i="30" s="1"/>
  <c r="R57" i="30"/>
  <c r="R59" i="30" s="1"/>
  <c r="R63" i="30" s="1"/>
  <c r="O3" i="40"/>
  <c r="O3" i="41"/>
  <c r="Q4" i="27"/>
  <c r="P3" i="30"/>
  <c r="P66" i="30" s="1"/>
  <c r="P3" i="7"/>
  <c r="P3" i="40" s="1"/>
  <c r="P67" i="27"/>
  <c r="I141" i="30" l="1"/>
  <c r="I149" i="27"/>
  <c r="P3" i="39"/>
  <c r="P3" i="41"/>
  <c r="P3" i="32"/>
  <c r="R4" i="27"/>
  <c r="Q3" i="30"/>
  <c r="Q66" i="30" s="1"/>
  <c r="Q3" i="7"/>
  <c r="Q3" i="40" s="1"/>
  <c r="Q67" i="27"/>
  <c r="I151" i="27" l="1"/>
  <c r="I148" i="30"/>
  <c r="I150" i="30" s="1"/>
  <c r="J142" i="27"/>
  <c r="Q3" i="41"/>
  <c r="S4" i="27"/>
  <c r="R3" i="30"/>
  <c r="R66" i="30" s="1"/>
  <c r="R3" i="7"/>
  <c r="R3" i="39" s="1"/>
  <c r="R67" i="27"/>
  <c r="Q3" i="39"/>
  <c r="Q3" i="32"/>
  <c r="J149" i="27" l="1"/>
  <c r="J141" i="30"/>
  <c r="R3" i="40"/>
  <c r="R3" i="41"/>
  <c r="R3" i="32"/>
  <c r="T4" i="27"/>
  <c r="S3" i="30"/>
  <c r="S66" i="30" s="1"/>
  <c r="S3" i="7"/>
  <c r="S3" i="40" s="1"/>
  <c r="S67" i="27"/>
  <c r="J148" i="30" l="1"/>
  <c r="J150" i="30" s="1"/>
  <c r="K142" i="27"/>
  <c r="J151" i="27"/>
  <c r="S3" i="39"/>
  <c r="S3" i="32"/>
  <c r="S3" i="41"/>
  <c r="U4" i="27"/>
  <c r="T3" i="30"/>
  <c r="T66" i="30" s="1"/>
  <c r="T3" i="7"/>
  <c r="T3" i="40" s="1"/>
  <c r="T67" i="27"/>
  <c r="K149" i="27" l="1"/>
  <c r="K141" i="30"/>
  <c r="T3" i="41"/>
  <c r="T3" i="39"/>
  <c r="T3" i="32"/>
  <c r="V4" i="27"/>
  <c r="U3" i="30"/>
  <c r="U66" i="30" s="1"/>
  <c r="U3" i="7"/>
  <c r="U3" i="40" s="1"/>
  <c r="U67" i="27"/>
  <c r="L142" i="27" l="1"/>
  <c r="K148" i="30"/>
  <c r="K150" i="30" s="1"/>
  <c r="K151" i="27"/>
  <c r="U3" i="41"/>
  <c r="U3" i="39"/>
  <c r="W4" i="27"/>
  <c r="V3" i="30"/>
  <c r="V66" i="30" s="1"/>
  <c r="V3" i="7"/>
  <c r="V3" i="32" s="1"/>
  <c r="V67" i="27"/>
  <c r="U3" i="32"/>
  <c r="L149" i="27" l="1"/>
  <c r="L141" i="30"/>
  <c r="V3" i="40"/>
  <c r="X4" i="27"/>
  <c r="W3" i="30"/>
  <c r="W66" i="30" s="1"/>
  <c r="W3" i="7"/>
  <c r="W3" i="40" s="1"/>
  <c r="W67" i="27"/>
  <c r="V3" i="41"/>
  <c r="V3" i="39"/>
  <c r="L151" i="27" l="1"/>
  <c r="L148" i="30"/>
  <c r="L150" i="30" s="1"/>
  <c r="M142" i="27"/>
  <c r="W3" i="39"/>
  <c r="W3" i="32"/>
  <c r="W3" i="41"/>
  <c r="Y4" i="27"/>
  <c r="Z4" i="27" s="1"/>
  <c r="Z3" i="30" s="1"/>
  <c r="Z66" i="30" s="1"/>
  <c r="X3" i="30"/>
  <c r="X66" i="30" s="1"/>
  <c r="X3" i="7"/>
  <c r="X3" i="40" s="1"/>
  <c r="X67" i="27"/>
  <c r="AA4" i="27" l="1"/>
  <c r="AA3" i="30" s="1"/>
  <c r="AA66" i="30" s="1"/>
  <c r="Z67" i="27"/>
  <c r="Z3" i="7"/>
  <c r="M149" i="27"/>
  <c r="M141" i="30"/>
  <c r="X3" i="32"/>
  <c r="X3" i="41"/>
  <c r="X3" i="39"/>
  <c r="Y3" i="30"/>
  <c r="Y66" i="30" s="1"/>
  <c r="Y3" i="7"/>
  <c r="Y3" i="40" s="1"/>
  <c r="Y67" i="27"/>
  <c r="Z3" i="40" l="1"/>
  <c r="Z3" i="41"/>
  <c r="Z3" i="32"/>
  <c r="Z3" i="39"/>
  <c r="AB4" i="27"/>
  <c r="AB3" i="30" s="1"/>
  <c r="AB66" i="30" s="1"/>
  <c r="AA67" i="27"/>
  <c r="AA3" i="7"/>
  <c r="N142" i="27"/>
  <c r="M148" i="30"/>
  <c r="M150" i="30" s="1"/>
  <c r="M151" i="27"/>
  <c r="Y3" i="41"/>
  <c r="Y3" i="39"/>
  <c r="Y3" i="32"/>
  <c r="AA3" i="32" l="1"/>
  <c r="AA3" i="41"/>
  <c r="AA3" i="39"/>
  <c r="AA3" i="40"/>
  <c r="AC4" i="27"/>
  <c r="AC3" i="30" s="1"/>
  <c r="AC66" i="30" s="1"/>
  <c r="AB67" i="27"/>
  <c r="AB3" i="7"/>
  <c r="N149" i="27"/>
  <c r="N141" i="30"/>
  <c r="AB3" i="41" l="1"/>
  <c r="AB3" i="32"/>
  <c r="AB3" i="39"/>
  <c r="AB3" i="40"/>
  <c r="AD4" i="27"/>
  <c r="AD3" i="30" s="1"/>
  <c r="AD66" i="30" s="1"/>
  <c r="AC3" i="7"/>
  <c r="AC67" i="27"/>
  <c r="N148" i="30"/>
  <c r="N150" i="30" s="1"/>
  <c r="O142" i="27"/>
  <c r="N151" i="27"/>
  <c r="AC3" i="39" l="1"/>
  <c r="AC3" i="40"/>
  <c r="AC3" i="41"/>
  <c r="AC3" i="32"/>
  <c r="AE4" i="27"/>
  <c r="AE3" i="30" s="1"/>
  <c r="AE66" i="30" s="1"/>
  <c r="AD67" i="27"/>
  <c r="AD3" i="7"/>
  <c r="O149" i="27"/>
  <c r="O141" i="30"/>
  <c r="AD3" i="40" l="1"/>
  <c r="AD3" i="41"/>
  <c r="AD3" i="32"/>
  <c r="AD3" i="39"/>
  <c r="AF4" i="27"/>
  <c r="AF3" i="30" s="1"/>
  <c r="AF66" i="30" s="1"/>
  <c r="AE67" i="27"/>
  <c r="AE3" i="7"/>
  <c r="P142" i="27"/>
  <c r="O151" i="27"/>
  <c r="O148" i="30"/>
  <c r="O150" i="30" s="1"/>
  <c r="AE3" i="41" l="1"/>
  <c r="AE3" i="32"/>
  <c r="AE3" i="39"/>
  <c r="AE3" i="40"/>
  <c r="AG4" i="27"/>
  <c r="AG3" i="30" s="1"/>
  <c r="AG66" i="30" s="1"/>
  <c r="AF67" i="27"/>
  <c r="AF3" i="7"/>
  <c r="P149" i="27"/>
  <c r="P141" i="30"/>
  <c r="AF3" i="41" l="1"/>
  <c r="AF3" i="32"/>
  <c r="AF3" i="39"/>
  <c r="AF3" i="40"/>
  <c r="AH4" i="27"/>
  <c r="AH3" i="30" s="1"/>
  <c r="AH66" i="30" s="1"/>
  <c r="AG3" i="7"/>
  <c r="AG67" i="27"/>
  <c r="P151" i="27"/>
  <c r="P148" i="30"/>
  <c r="P150" i="30" s="1"/>
  <c r="Q142" i="27"/>
  <c r="AG3" i="39" l="1"/>
  <c r="AG3" i="40"/>
  <c r="AG3" i="41"/>
  <c r="AG3" i="32"/>
  <c r="AI4" i="27"/>
  <c r="AI3" i="30" s="1"/>
  <c r="AI66" i="30" s="1"/>
  <c r="AH67" i="27"/>
  <c r="AH3" i="7"/>
  <c r="Q149" i="27"/>
  <c r="Q141" i="30"/>
  <c r="AH3" i="40" l="1"/>
  <c r="AH3" i="41"/>
  <c r="AH3" i="32"/>
  <c r="AH3" i="39"/>
  <c r="AJ4" i="27"/>
  <c r="AJ3" i="30" s="1"/>
  <c r="AJ66" i="30" s="1"/>
  <c r="AI67" i="27"/>
  <c r="AI3" i="7"/>
  <c r="R142" i="27"/>
  <c r="Q151" i="27"/>
  <c r="Q148" i="30"/>
  <c r="Q150" i="30" s="1"/>
  <c r="AI3" i="32" l="1"/>
  <c r="AI3" i="41"/>
  <c r="AI3" i="39"/>
  <c r="AI3" i="40"/>
  <c r="AK4" i="27"/>
  <c r="AK3" i="30" s="1"/>
  <c r="AK66" i="30" s="1"/>
  <c r="AJ67" i="27"/>
  <c r="AJ3" i="7"/>
  <c r="R149" i="27"/>
  <c r="R141" i="30"/>
  <c r="AJ3" i="41" l="1"/>
  <c r="AJ3" i="32"/>
  <c r="AJ3" i="39"/>
  <c r="AJ3" i="40"/>
  <c r="AL4" i="27"/>
  <c r="AL3" i="30" s="1"/>
  <c r="AK3" i="7"/>
  <c r="AK67" i="27"/>
  <c r="R151" i="27"/>
  <c r="S142" i="27"/>
  <c r="R148" i="30"/>
  <c r="R150" i="30" s="1"/>
  <c r="AK3" i="39" l="1"/>
  <c r="AK3" i="40"/>
  <c r="AK3" i="32"/>
  <c r="AK3" i="41"/>
  <c r="AL3" i="7"/>
  <c r="AL66" i="30"/>
  <c r="AL67" i="27"/>
  <c r="S149" i="27"/>
  <c r="S141" i="30"/>
  <c r="AL3" i="39" l="1"/>
  <c r="AL3" i="40"/>
  <c r="AL3" i="41"/>
  <c r="AL3" i="32"/>
  <c r="T142" i="27"/>
  <c r="S151" i="27"/>
  <c r="S148" i="30"/>
  <c r="S150" i="30" s="1"/>
  <c r="T149" i="27" l="1"/>
  <c r="T141" i="30"/>
  <c r="T148" i="30" l="1"/>
  <c r="T150" i="30" s="1"/>
  <c r="T151" i="27"/>
  <c r="U142" i="27"/>
  <c r="U149" i="27" l="1"/>
  <c r="U141" i="30"/>
  <c r="V142" i="27" l="1"/>
  <c r="U148" i="30"/>
  <c r="U150" i="30" s="1"/>
  <c r="U151" i="27"/>
  <c r="V149" i="27" l="1"/>
  <c r="V141" i="30"/>
  <c r="V151" i="27" l="1"/>
  <c r="W142" i="27"/>
  <c r="V148" i="30"/>
  <c r="V150" i="30" s="1"/>
  <c r="W149" i="27" l="1"/>
  <c r="W141" i="30"/>
  <c r="X142" i="27" l="1"/>
  <c r="W151" i="27"/>
  <c r="W148" i="30"/>
  <c r="W150" i="30" s="1"/>
  <c r="X149" i="27" l="1"/>
  <c r="X141" i="30"/>
  <c r="X151" i="27" l="1"/>
  <c r="Y142" i="27"/>
  <c r="X148" i="30"/>
  <c r="X150" i="30" s="1"/>
  <c r="Y141" i="30" l="1"/>
  <c r="Y149" i="27"/>
  <c r="Z142" i="27" s="1"/>
  <c r="Z149" i="27" l="1"/>
  <c r="Z148" i="30" s="1"/>
  <c r="Z150" i="30" s="1"/>
  <c r="Z141" i="30"/>
  <c r="Y151" i="27"/>
  <c r="Y148" i="30"/>
  <c r="Y150" i="30" s="1"/>
  <c r="Z151" i="27" l="1"/>
  <c r="AA142" i="27"/>
  <c r="AA141" i="30" s="1"/>
  <c r="AA149" i="27"/>
  <c r="AA148" i="30" s="1"/>
  <c r="AA150" i="30" s="1"/>
  <c r="AB142" i="27" l="1"/>
  <c r="AA151" i="27"/>
  <c r="AB149" i="27"/>
  <c r="AB148" i="30" s="1"/>
  <c r="AB150" i="30" s="1"/>
  <c r="AB141" i="30"/>
  <c r="AB151" i="27" l="1"/>
  <c r="AC142" i="27"/>
  <c r="AC149" i="27"/>
  <c r="AC148" i="30" s="1"/>
  <c r="AC150" i="30" s="1"/>
  <c r="AC141" i="30"/>
  <c r="AD142" i="27" l="1"/>
  <c r="AC151" i="27"/>
  <c r="AD149" i="27"/>
  <c r="AD148" i="30" s="1"/>
  <c r="AD150" i="30" s="1"/>
  <c r="AD141" i="30"/>
  <c r="AD151" i="27" l="1"/>
  <c r="AE142" i="27"/>
  <c r="AE149" i="27"/>
  <c r="AE148" i="30" s="1"/>
  <c r="AE150" i="30" s="1"/>
  <c r="AE141" i="30"/>
  <c r="AE151" i="27" l="1"/>
  <c r="AF142" i="27"/>
  <c r="AF149" i="27"/>
  <c r="AF148" i="30" s="1"/>
  <c r="AF150" i="30" s="1"/>
  <c r="AF141" i="30"/>
  <c r="AF151" i="27" l="1"/>
  <c r="AG142" i="27"/>
  <c r="AG149" i="27"/>
  <c r="AG148" i="30" s="1"/>
  <c r="AG150" i="30" s="1"/>
  <c r="AG141" i="30"/>
  <c r="AH142" i="27" l="1"/>
  <c r="AG151" i="27"/>
  <c r="AH149" i="27"/>
  <c r="AH148" i="30" s="1"/>
  <c r="AH150" i="30" s="1"/>
  <c r="AH141" i="30"/>
  <c r="AH151" i="27" l="1"/>
  <c r="AI142" i="27"/>
  <c r="AI149" i="27"/>
  <c r="AI148" i="30" s="1"/>
  <c r="AI150" i="30" s="1"/>
  <c r="AI141" i="30"/>
  <c r="AJ142" i="27"/>
  <c r="AI151" i="27" l="1"/>
  <c r="AJ149" i="27"/>
  <c r="AJ148" i="30" s="1"/>
  <c r="AJ150" i="30" s="1"/>
  <c r="AJ141" i="30"/>
  <c r="AK142" i="27"/>
  <c r="AK141" i="30" s="1"/>
  <c r="AJ151" i="27" l="1"/>
  <c r="AK149" i="27"/>
  <c r="AK148" i="30" s="1"/>
  <c r="AK150" i="30" s="1"/>
  <c r="AK151" i="27" l="1"/>
  <c r="AL142" i="27"/>
  <c r="AL141" i="30" l="1"/>
  <c r="AL149" i="27"/>
  <c r="AL151" i="27" l="1"/>
  <c r="AL148" i="30"/>
  <c r="AL150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Martínez Castaño Jorge Manuel</author>
  </authors>
  <commentList>
    <comment ref="B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Nº DE TRAYECTOS POR AVIÓN: los vuelos origen-destino y destino-origen se consideran 2 trayectos. </t>
        </r>
      </text>
    </comment>
    <comment ref="B11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Ticket medio/pasajero (euros): Ticket medio/pasajero por trayecto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Martínez Castaño Jorge Manuel</author>
  </authors>
  <commentList>
    <comment ref="B8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 xml:space="preserve">Nº DE TRAYECTOS POR AVIÓN: los vuelos origen-destino y destino-origen se consideran 2 trayectos. </t>
        </r>
      </text>
    </comment>
    <comment ref="B11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Ticket medio/pasajero (euros): Ticket medio/pasajero por trayecto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Martínez Castaño Jorge Manuel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 xml:space="preserve">Nº DE TRAYECTOS POR AVIÓN: los vuelos origen-destino y destino-origen se consideran 2 trayectos. </t>
        </r>
      </text>
    </comment>
    <comment ref="B11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Ticket medio/pasajero (euros): Ticket medio/pasajero por trayecto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Martínez Castaño Jorge Manuel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 xml:space="preserve">Nº DE TRAYECTOS POR AVIÓN: los vuelos origen-destino y destino-origen se consideran 2 trayectos. </t>
        </r>
      </text>
    </comment>
    <comment ref="B11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Ticket medio/pasajero (euros): Ticket medio/pasajero por trayecto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Martínez Castaño Jorge Manuel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 xml:space="preserve">Nº DE TRAYECTOS POR AVIÓN: los vuelos origen-destino y destino-origen se consideran 2 trayectos. </t>
        </r>
      </text>
    </comment>
    <comment ref="B11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Ticket medio/pasajero (euros): Ticket medio/pasajero por trayecto</t>
        </r>
      </text>
    </comment>
  </commentList>
</comments>
</file>

<file path=xl/sharedStrings.xml><?xml version="1.0" encoding="utf-8"?>
<sst xmlns="http://schemas.openxmlformats.org/spreadsheetml/2006/main" count="859" uniqueCount="181">
  <si>
    <t>5. Otros ingresos de explotación</t>
  </si>
  <si>
    <t>8. Amortización de Inmovilizado</t>
  </si>
  <si>
    <t>10. Exceso de provisión</t>
  </si>
  <si>
    <t>b) Por deudas con terceros</t>
  </si>
  <si>
    <t>c) Por actualización de provisiones</t>
  </si>
  <si>
    <t>15. Diferencias de cambio</t>
  </si>
  <si>
    <t>A-2) RESULTADOS FINANCIEROS</t>
  </si>
  <si>
    <t>17. Impuestos sobre beneficios</t>
  </si>
  <si>
    <t>B) OPERACIONES INTERRUMPIDAS</t>
  </si>
  <si>
    <t>A-5) RESULTADO DEL EJERCICIO</t>
  </si>
  <si>
    <t>2. Variación de existencias</t>
  </si>
  <si>
    <t>3. Trabajos real. para su activo</t>
  </si>
  <si>
    <t>9. Subvenciones Inm. Financ.</t>
  </si>
  <si>
    <t>11. Deterioro y enajen. inmov.</t>
  </si>
  <si>
    <t>A-3) RDO. ANTES DE IMPUESTOS</t>
  </si>
  <si>
    <t>a) Empresas del grupo y asociadas</t>
  </si>
  <si>
    <t>14. Variación valor instr. financ.</t>
  </si>
  <si>
    <t>16. Enajenac. Instrum. Financ.</t>
  </si>
  <si>
    <t>A-4) RDO. OPERACIONES CONTIN.</t>
  </si>
  <si>
    <t>A-1) RDO. DE EXPLOTACIÓN</t>
  </si>
  <si>
    <t>BALANCE</t>
  </si>
  <si>
    <t>PÉRDIDAS Y GANANCIAS</t>
  </si>
  <si>
    <t>COSTES DE LA RUTA</t>
  </si>
  <si>
    <t>INGRESOS DE LA RUTA</t>
  </si>
  <si>
    <r>
      <t>Ruta 1</t>
    </r>
    <r>
      <rPr>
        <b/>
        <sz val="16"/>
        <color theme="1"/>
        <rFont val="Calibri"/>
        <family val="2"/>
        <scheme val="minor"/>
      </rPr>
      <t xml:space="preserve">: </t>
    </r>
  </si>
  <si>
    <t>A) ACTIVOS NO CORRIENTES</t>
  </si>
  <si>
    <t>I. Inmovilizado Intangible</t>
  </si>
  <si>
    <t>II. Inmovilizado Material</t>
  </si>
  <si>
    <t>III. Inversiones Inmobiliarias</t>
  </si>
  <si>
    <t>IV. Inversiones en empresas del grupo y asociadas a largo plazo</t>
  </si>
  <si>
    <t>1. Instrumentos de patrimonio</t>
  </si>
  <si>
    <t>2. Créditos a empresas</t>
  </si>
  <si>
    <t>4. Derivados</t>
  </si>
  <si>
    <t>VI. Activos por impuestos diferidos</t>
  </si>
  <si>
    <t>B) ACTIVOS CORRIENTES</t>
  </si>
  <si>
    <t>I. Activos no corrientes mantenidos para la venta</t>
  </si>
  <si>
    <t>II. Existencias</t>
  </si>
  <si>
    <t>3. Deudores varios</t>
  </si>
  <si>
    <t>4. Personal</t>
  </si>
  <si>
    <t>VI. Periodificación a corto plazo</t>
  </si>
  <si>
    <t>VII. Efectivos y otros activos líquidos equivalentes</t>
  </si>
  <si>
    <t>1. Tesorería</t>
  </si>
  <si>
    <t xml:space="preserve">TOTAL ACTIVO </t>
  </si>
  <si>
    <t xml:space="preserve">A) PATRIMONIO NETO </t>
  </si>
  <si>
    <t>A-1) Fondos propios</t>
  </si>
  <si>
    <t>I. Capital</t>
  </si>
  <si>
    <t>1. Capital Escriturado</t>
  </si>
  <si>
    <t>2. (Capital no exigido)</t>
  </si>
  <si>
    <t>II. Prima de emisión</t>
  </si>
  <si>
    <t>III. Reservas</t>
  </si>
  <si>
    <t>1. Legal y Estatutarias</t>
  </si>
  <si>
    <t>2. Otras reservas</t>
  </si>
  <si>
    <t>1. Remanente</t>
  </si>
  <si>
    <t>VII. Resultados del ejercicio</t>
  </si>
  <si>
    <t>VIII. (Dividendos a cuenta)</t>
  </si>
  <si>
    <t>IX. Otros instrumentos de patrimonio neto</t>
  </si>
  <si>
    <t>A-3) Subvenciones, donaciones y legados recibidos</t>
  </si>
  <si>
    <t>B) PASIVO NO CORRIENTE</t>
  </si>
  <si>
    <t>I. Provisiones a largo plazo</t>
  </si>
  <si>
    <t>II. Deudas a largo plazo</t>
  </si>
  <si>
    <t>2. Deudas con entidades de créditos</t>
  </si>
  <si>
    <t>5. Otros pasivos financieros</t>
  </si>
  <si>
    <t>III. Deudas con empresas del grupo y asociadas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</si>
  <si>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</si>
  <si>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</si>
  <si>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</si>
  <si>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</si>
  <si>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V. Invers. Financ. largo plazo</t>
  </si>
  <si>
    <t>3. Otros activos financieros</t>
  </si>
  <si>
    <t>III, Deudores y otras ctas. cobrar</t>
  </si>
  <si>
    <t>1. Aeronaves</t>
  </si>
  <si>
    <t>2. Otro inmovilizado material</t>
  </si>
  <si>
    <t>1. Clientes</t>
  </si>
  <si>
    <t>2. Clientes de empresas grupo</t>
  </si>
  <si>
    <t>V. Invers. Financ. corto plazo</t>
  </si>
  <si>
    <t>IV. Invers. empresas grupo C/P</t>
  </si>
  <si>
    <t>2. Otros activos líquidos</t>
  </si>
  <si>
    <t>IV. Deudas emp. grupo C/P</t>
  </si>
  <si>
    <t>V. Acreedores comerciales</t>
  </si>
  <si>
    <t>3. Acreedores arrendam. Financ.</t>
  </si>
  <si>
    <t>1.Obligaciones yvalores negociables</t>
  </si>
  <si>
    <t>IV. Pasivos impuestos diferidos</t>
  </si>
  <si>
    <t>V. Periodif. a largo plazo</t>
  </si>
  <si>
    <t>A-2) Ajustes cambios de valor</t>
  </si>
  <si>
    <t>VI. Otras aportac. socios</t>
  </si>
  <si>
    <t>IV. (Acciones propias)</t>
  </si>
  <si>
    <t>2.(Rdo negativo ejerc. anteriores)</t>
  </si>
  <si>
    <t>V. Rdo. ejercicios anteriores</t>
  </si>
  <si>
    <t>TOTAL NETO Y PASIVO</t>
  </si>
  <si>
    <t>Plazas total por avión</t>
  </si>
  <si>
    <t>Factor Ocupación</t>
  </si>
  <si>
    <t>Ticket medio / pasajero</t>
  </si>
  <si>
    <t>Compañía Aérea:</t>
  </si>
  <si>
    <t>Nº Aviones Ruta</t>
  </si>
  <si>
    <t>Nº trajectos por avión y mes</t>
  </si>
  <si>
    <t>Asientos Ofrecidos</t>
  </si>
  <si>
    <t>Beneficios por pasajero</t>
  </si>
  <si>
    <t>Beneficio por KM Ofertado</t>
  </si>
  <si>
    <t>Km Ofertados</t>
  </si>
  <si>
    <t>PKT millones 
(Pasajeros x Kms. Ofert.)</t>
  </si>
  <si>
    <t>AKO millones
(Asientos ofrecidos x Kms. Ofert.)</t>
  </si>
  <si>
    <t>Nº pasajeros esperados</t>
  </si>
  <si>
    <t>Yield (centimos/PKT)</t>
  </si>
  <si>
    <t>Ingresos Venta de billetes
(miles €)</t>
  </si>
  <si>
    <t>Costes Operativos (miles €)</t>
  </si>
  <si>
    <t xml:space="preserve">Kilómetros Ruta: </t>
  </si>
  <si>
    <t xml:space="preserve">Avión Utilizado: </t>
  </si>
  <si>
    <t>DATOS ADICIONALES</t>
  </si>
  <si>
    <t>Cte. Pilotos / hora</t>
  </si>
  <si>
    <t>Cte. TCPs / hora</t>
  </si>
  <si>
    <r>
      <rPr>
        <b/>
        <u val="singleAccounting"/>
        <sz val="18"/>
        <color theme="1"/>
        <rFont val="Calibri"/>
        <family val="2"/>
        <scheme val="minor"/>
      </rPr>
      <t>Análisis Competencia en la Ruta</t>
    </r>
    <r>
      <rPr>
        <b/>
        <sz val="18"/>
        <color theme="1"/>
        <rFont val="Calibri"/>
        <family val="2"/>
        <scheme val="minor"/>
      </rPr>
      <t>: (Identificar aquellas compañías aéreas que cubren la misma Ruta y determinar con los datos de que disponga o estime según su estudio de mercado)</t>
    </r>
  </si>
  <si>
    <t>12. (A.3) Ingresos financieros</t>
  </si>
  <si>
    <t>a) (A.2) Ingresos por Venta a bordo</t>
  </si>
  <si>
    <t>(B.1) Tripulaciones técnicas</t>
  </si>
  <si>
    <t>(B.2) Tripulaciones Auxiliares</t>
  </si>
  <si>
    <t>(B.3) Combustible y Aceites</t>
  </si>
  <si>
    <t>(B.4) Mantenimiento Propio</t>
  </si>
  <si>
    <t>(B.5) Mantenimiento Contratado</t>
  </si>
  <si>
    <t>(B.6) Ayudas a la Navegación</t>
  </si>
  <si>
    <t>(B.7) Tarifas Aeroportuarias</t>
  </si>
  <si>
    <t>(B.8) Tasas de Aterrizaje</t>
  </si>
  <si>
    <t>(B.9) Asistencia en tierra</t>
  </si>
  <si>
    <t>(B.10) Comida y Servicios Pasajeros</t>
  </si>
  <si>
    <t>(B.11) Tasas de Seguridad</t>
  </si>
  <si>
    <t>(B.12) Otros Costes Variables</t>
  </si>
  <si>
    <t xml:space="preserve">4.2. (C ) Costes Fijos </t>
  </si>
  <si>
    <t>(C.1) Tripulaciones técnicas</t>
  </si>
  <si>
    <t>(C.2) Tripulaciones Auxiliares</t>
  </si>
  <si>
    <t>(C.3) Mantenimiento Propio</t>
  </si>
  <si>
    <t>(C.4) Alquiler Aviones</t>
  </si>
  <si>
    <t>(C.5) Seguros</t>
  </si>
  <si>
    <t>(C.6) Venta de Reservas</t>
  </si>
  <si>
    <t>(C.7) Generales y Administración</t>
  </si>
  <si>
    <t>(C.9) Tributos</t>
  </si>
  <si>
    <t>(C.10) Gastos Primer Establecimiento</t>
  </si>
  <si>
    <t>(C.11) Cursos de Formación</t>
  </si>
  <si>
    <t>(C.12) Otros Costes Fijos</t>
  </si>
  <si>
    <t>4, 6 y 7. Aprovisionamientos y Gtos. Personal</t>
  </si>
  <si>
    <t>13. (C.8) Gastos financieros</t>
  </si>
  <si>
    <t>(A.2) Ingresos por Venta a bordo</t>
  </si>
  <si>
    <t>1. (A) Importe Neto Cifra Negocio</t>
  </si>
  <si>
    <t>1.1. (A.1) Ingresos Venta Billetes</t>
  </si>
  <si>
    <t>(A.1) Ingresos Venta Billetes</t>
  </si>
  <si>
    <t>b) (A.4A) Subvenciones de explotación</t>
  </si>
  <si>
    <t>c) (A.4B) Otros Ingresos</t>
  </si>
  <si>
    <t>(A.4A) Subvenc. explotación</t>
  </si>
  <si>
    <t>4.1. (B) Costes Variables ident. por rutas operadas</t>
  </si>
  <si>
    <t>(Datos en miles euros)</t>
  </si>
  <si>
    <t>Datos del Plan de Negocio (3 años)
(Datos en miles euros)</t>
  </si>
  <si>
    <t>Nº trajectos por avión</t>
  </si>
  <si>
    <t>TESORERÍA</t>
  </si>
  <si>
    <t>Saldo Inicial</t>
  </si>
  <si>
    <t>Flujos Tesor. Operacio. ENTRADAS (+)</t>
  </si>
  <si>
    <t>Flujos Tesor. Inversiones ENTRADAS (+)</t>
  </si>
  <si>
    <t>Flujos Tesor. Inversiones SALIDAS (-)</t>
  </si>
  <si>
    <t>Flujos Tesor. Operacio. SALIDAS (-)</t>
  </si>
  <si>
    <t>Flujos Tesor. Financieros ENTRADAS (+)</t>
  </si>
  <si>
    <t>Saldo Final</t>
  </si>
  <si>
    <t>1.2. (A.1) Ingresos ACMI/ Charter/Carga</t>
  </si>
  <si>
    <t>Ctes. Operativos Unitarios
(centimos / mil PKTs)</t>
  </si>
  <si>
    <t>Mes Inicio Actividad:</t>
  </si>
  <si>
    <t>Año Inicio Actividad:</t>
  </si>
  <si>
    <t>Nº Pilotos Plantilla</t>
  </si>
  <si>
    <t>Nº TCPs Plantilla</t>
  </si>
  <si>
    <t>Nº horas trabajo por TCPs:</t>
  </si>
  <si>
    <t>Nº horas por Piloto vuelo:</t>
  </si>
  <si>
    <t>Saldo Banco</t>
  </si>
  <si>
    <t>Flujos Tesor. Financieros SALIDAS (-)</t>
  </si>
  <si>
    <r>
      <t>Ruta 2</t>
    </r>
    <r>
      <rPr>
        <b/>
        <sz val="16"/>
        <color theme="1"/>
        <rFont val="Calibri"/>
        <family val="2"/>
        <scheme val="minor"/>
      </rPr>
      <t xml:space="preserve">: </t>
    </r>
  </si>
  <si>
    <t>Ticket medio / pasajero (euros)</t>
  </si>
  <si>
    <t>Beneficio por KM Ofertado (€)</t>
  </si>
  <si>
    <t>Km Ofertados (miles)</t>
  </si>
  <si>
    <r>
      <t>Ruta 3</t>
    </r>
    <r>
      <rPr>
        <b/>
        <sz val="16"/>
        <color theme="1"/>
        <rFont val="Calibri"/>
        <family val="2"/>
        <scheme val="minor"/>
      </rPr>
      <t xml:space="preserve">: </t>
    </r>
  </si>
  <si>
    <r>
      <t>Ruta 4</t>
    </r>
    <r>
      <rPr>
        <b/>
        <sz val="16"/>
        <color theme="1"/>
        <rFont val="Calibri"/>
        <family val="2"/>
        <scheme val="minor"/>
      </rPr>
      <t xml:space="preserve">: </t>
    </r>
  </si>
  <si>
    <r>
      <t>Ruta 5</t>
    </r>
    <r>
      <rPr>
        <b/>
        <sz val="16"/>
        <color theme="1"/>
        <rFont val="Calibri"/>
        <family val="2"/>
        <scheme val="minor"/>
      </rPr>
      <t xml:space="preserve">: </t>
    </r>
  </si>
  <si>
    <t>-----</t>
  </si>
  <si>
    <t>PLAN DE NEGOCIO 36 MESES DESDE INICIO DE LA EXPLOTACIÓN</t>
  </si>
  <si>
    <t>ESCENARIO</t>
  </si>
  <si>
    <t>ESPERADO</t>
  </si>
  <si>
    <t>PESIMISTA</t>
  </si>
  <si>
    <t>4, 6 y 7. Aprovisionamientos, Gtos. Personal y Otros gastos de explotación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</si>
</sst>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[Red]\-#,##0\ "/>
    <numFmt numFmtId="166" formatCode="#,##0.0_ ;[Red]\-#,##0.0\ "/>
    <numFmt numFmtId="167" formatCode="#,##0.00_ ;[Red]\-#,##0.00\ "/>
    <numFmt numFmtId="168" formatCode="_-* #,##0\ &quot;DM&quot;_-;\-* #,##0\ &quot;DM&quot;_-;_-* &quot;-&quot;\ &quot;DM&quot;_-;_-@_-"/>
    <numFmt numFmtId="169" formatCode="_-* #,##0.00\ &quot;DM&quot;_-;\-* #,##0.00\ &quot;DM&quot;_-;_-* &quot;-&quot;??\ &quot;DM&quot;_-;_-@_-"/>
    <numFmt numFmtId="170" formatCode="_-* #,##0\ &quot;€&quot;_-;\-* #,##0\ &quot;€&quot;_-;_-* &quot;-&quot;??\ &quot;€&quot;_-;_-@_-"/>
    <numFmt numFmtId="171" formatCode="[$-C0A]mmm\ 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0"/>
      <name val="Times New Roman"/>
      <family val="1"/>
    </font>
    <font>
      <sz val="14"/>
      <color indexed="9"/>
      <name val="Arial"/>
      <family val="2"/>
    </font>
    <font>
      <sz val="14"/>
      <color indexed="62"/>
      <name val="Tahoma"/>
      <family val="2"/>
    </font>
    <font>
      <b/>
      <sz val="10"/>
      <color theme="6" tint="0.79998168889431442"/>
      <name val="Arial"/>
      <family val="2"/>
    </font>
    <font>
      <sz val="10"/>
      <color theme="6" tint="0.79998168889431442"/>
      <name val="Calibri"/>
      <family val="2"/>
      <scheme val="minor"/>
    </font>
    <font>
      <sz val="10"/>
      <color theme="6" tint="0.79998168889431442"/>
      <name val="Arial"/>
      <family val="2"/>
    </font>
    <font>
      <b/>
      <sz val="10"/>
      <color theme="6" tint="0.79998168889431442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485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9"/>
      </left>
      <right style="thin">
        <color indexed="23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24" fillId="6" borderId="79" applyNumberFormat="0">
      <protection locked="0"/>
    </xf>
    <xf numFmtId="0" fontId="24" fillId="6" borderId="79" applyNumberFormat="0">
      <protection locked="0"/>
    </xf>
    <xf numFmtId="0" fontId="1" fillId="0" borderId="0"/>
    <xf numFmtId="0" fontId="2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26" fillId="7" borderId="80"/>
    <xf numFmtId="0" fontId="27" fillId="7" borderId="81" applyBorder="0" applyAlignment="0"/>
    <xf numFmtId="0" fontId="27" fillId="7" borderId="81" applyBorder="0" applyAlignment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630">
    <xf numFmtId="0" fontId="0" fillId="0" borderId="0" xfId="0"/>
    <xf numFmtId="165" fontId="6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Border="1"/>
    <xf numFmtId="165" fontId="0" fillId="0" borderId="0" xfId="0" applyNumberFormat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/>
    <xf numFmtId="165" fontId="8" fillId="0" borderId="24" xfId="0" applyNumberFormat="1" applyFont="1" applyBorder="1"/>
    <xf numFmtId="165" fontId="8" fillId="0" borderId="25" xfId="0" applyNumberFormat="1" applyFont="1" applyBorder="1"/>
    <xf numFmtId="165" fontId="8" fillId="0" borderId="26" xfId="0" applyNumberFormat="1" applyFont="1" applyBorder="1"/>
    <xf numFmtId="165" fontId="8" fillId="0" borderId="73" xfId="0" applyNumberFormat="1" applyFont="1" applyBorder="1"/>
    <xf numFmtId="165" fontId="8" fillId="0" borderId="76" xfId="4" applyNumberFormat="1" applyFont="1" applyFill="1" applyBorder="1"/>
    <xf numFmtId="165" fontId="0" fillId="0" borderId="1" xfId="0" applyNumberFormat="1" applyFont="1" applyBorder="1"/>
    <xf numFmtId="165" fontId="0" fillId="0" borderId="17" xfId="0" applyNumberFormat="1" applyFont="1" applyBorder="1"/>
    <xf numFmtId="165" fontId="17" fillId="0" borderId="7" xfId="4" applyNumberFormat="1" applyFont="1" applyBorder="1"/>
    <xf numFmtId="165" fontId="17" fillId="0" borderId="6" xfId="4" applyNumberFormat="1" applyFont="1" applyBorder="1"/>
    <xf numFmtId="165" fontId="17" fillId="0" borderId="5" xfId="4" applyNumberFormat="1" applyFont="1" applyBorder="1"/>
    <xf numFmtId="165" fontId="8" fillId="0" borderId="70" xfId="0" applyNumberFormat="1" applyFont="1" applyBorder="1"/>
    <xf numFmtId="165" fontId="2" fillId="4" borderId="17" xfId="0" applyNumberFormat="1" applyFont="1" applyFill="1" applyBorder="1"/>
    <xf numFmtId="165" fontId="19" fillId="4" borderId="7" xfId="4" applyNumberFormat="1" applyFont="1" applyFill="1" applyBorder="1"/>
    <xf numFmtId="165" fontId="19" fillId="4" borderId="6" xfId="4" applyNumberFormat="1" applyFont="1" applyFill="1" applyBorder="1"/>
    <xf numFmtId="165" fontId="19" fillId="4" borderId="5" xfId="4" applyNumberFormat="1" applyFont="1" applyFill="1" applyBorder="1"/>
    <xf numFmtId="165" fontId="11" fillId="4" borderId="70" xfId="0" applyNumberFormat="1" applyFont="1" applyFill="1" applyBorder="1"/>
    <xf numFmtId="165" fontId="2" fillId="0" borderId="17" xfId="0" applyNumberFormat="1" applyFont="1" applyBorder="1"/>
    <xf numFmtId="165" fontId="19" fillId="0" borderId="7" xfId="4" applyNumberFormat="1" applyFont="1" applyBorder="1"/>
    <xf numFmtId="165" fontId="19" fillId="0" borderId="6" xfId="4" applyNumberFormat="1" applyFont="1" applyBorder="1"/>
    <xf numFmtId="165" fontId="19" fillId="0" borderId="5" xfId="4" applyNumberFormat="1" applyFont="1" applyBorder="1"/>
    <xf numFmtId="165" fontId="11" fillId="0" borderId="70" xfId="0" applyNumberFormat="1" applyFont="1" applyBorder="1"/>
    <xf numFmtId="165" fontId="2" fillId="4" borderId="18" xfId="0" applyNumberFormat="1" applyFont="1" applyFill="1" applyBorder="1"/>
    <xf numFmtId="165" fontId="2" fillId="0" borderId="2" xfId="0" applyNumberFormat="1" applyFont="1" applyBorder="1"/>
    <xf numFmtId="165" fontId="19" fillId="0" borderId="14" xfId="4" applyNumberFormat="1" applyFont="1" applyBorder="1"/>
    <xf numFmtId="165" fontId="19" fillId="0" borderId="15" xfId="4" applyNumberFormat="1" applyFont="1" applyBorder="1"/>
    <xf numFmtId="165" fontId="19" fillId="0" borderId="19" xfId="4" applyNumberFormat="1" applyFont="1" applyBorder="1"/>
    <xf numFmtId="165" fontId="11" fillId="0" borderId="68" xfId="0" applyNumberFormat="1" applyFont="1" applyBorder="1"/>
    <xf numFmtId="165" fontId="17" fillId="0" borderId="20" xfId="4" applyNumberFormat="1" applyFont="1" applyBorder="1"/>
    <xf numFmtId="165" fontId="17" fillId="0" borderId="13" xfId="4" applyNumberFormat="1" applyFont="1" applyBorder="1"/>
    <xf numFmtId="165" fontId="17" fillId="0" borderId="12" xfId="4" applyNumberFormat="1" applyFont="1" applyBorder="1"/>
    <xf numFmtId="165" fontId="8" fillId="0" borderId="75" xfId="0" applyNumberFormat="1" applyFont="1" applyBorder="1"/>
    <xf numFmtId="165" fontId="0" fillId="0" borderId="18" xfId="0" applyNumberFormat="1" applyFont="1" applyBorder="1"/>
    <xf numFmtId="165" fontId="17" fillId="0" borderId="21" xfId="4" applyNumberFormat="1" applyFont="1" applyBorder="1"/>
    <xf numFmtId="165" fontId="17" fillId="0" borderId="11" xfId="4" applyNumberFormat="1" applyFont="1" applyBorder="1"/>
    <xf numFmtId="165" fontId="17" fillId="0" borderId="10" xfId="4" applyNumberFormat="1" applyFont="1" applyBorder="1"/>
    <xf numFmtId="165" fontId="8" fillId="0" borderId="74" xfId="0" applyNumberFormat="1" applyFont="1" applyBorder="1"/>
    <xf numFmtId="165" fontId="0" fillId="0" borderId="0" xfId="0" applyNumberFormat="1" applyFont="1"/>
    <xf numFmtId="165" fontId="8" fillId="0" borderId="0" xfId="4" applyNumberFormat="1" applyFont="1"/>
    <xf numFmtId="165" fontId="7" fillId="0" borderId="0" xfId="0" applyNumberFormat="1" applyFont="1" applyAlignment="1">
      <alignment horizontal="left"/>
    </xf>
    <xf numFmtId="165" fontId="0" fillId="0" borderId="0" xfId="0" applyNumberFormat="1" applyFont="1" applyBorder="1"/>
    <xf numFmtId="165" fontId="0" fillId="0" borderId="0" xfId="0" applyNumberFormat="1" applyBorder="1"/>
    <xf numFmtId="165" fontId="12" fillId="4" borderId="31" xfId="3" applyNumberFormat="1" applyFont="1" applyFill="1" applyBorder="1" applyAlignment="1" applyProtection="1">
      <protection hidden="1"/>
    </xf>
    <xf numFmtId="165" fontId="11" fillId="4" borderId="4" xfId="0" applyNumberFormat="1" applyFont="1" applyFill="1" applyBorder="1"/>
    <xf numFmtId="165" fontId="8" fillId="4" borderId="75" xfId="0" applyNumberFormat="1" applyFont="1" applyFill="1" applyBorder="1"/>
    <xf numFmtId="165" fontId="3" fillId="0" borderId="7" xfId="3" applyNumberFormat="1" applyFont="1" applyFill="1" applyBorder="1" applyAlignment="1" applyProtection="1">
      <protection hidden="1"/>
    </xf>
    <xf numFmtId="165" fontId="3" fillId="0" borderId="6" xfId="3" applyNumberFormat="1" applyFont="1" applyFill="1" applyBorder="1" applyAlignment="1" applyProtection="1">
      <protection hidden="1"/>
    </xf>
    <xf numFmtId="165" fontId="8" fillId="0" borderId="6" xfId="0" applyNumberFormat="1" applyFont="1" applyBorder="1"/>
    <xf numFmtId="165" fontId="13" fillId="0" borderId="27" xfId="3" applyNumberFormat="1" applyFont="1" applyFill="1" applyBorder="1" applyAlignment="1" applyProtection="1">
      <protection hidden="1"/>
    </xf>
    <xf numFmtId="165" fontId="4" fillId="0" borderId="7" xfId="3" applyNumberFormat="1" applyFont="1" applyFill="1" applyBorder="1" applyAlignment="1" applyProtection="1">
      <protection hidden="1"/>
    </xf>
    <xf numFmtId="165" fontId="4" fillId="0" borderId="6" xfId="3" applyNumberFormat="1" applyFont="1" applyFill="1" applyBorder="1" applyAlignment="1" applyProtection="1">
      <protection hidden="1"/>
    </xf>
    <xf numFmtId="165" fontId="13" fillId="0" borderId="27" xfId="3" applyNumberFormat="1" applyFont="1" applyFill="1" applyBorder="1" applyAlignment="1" applyProtection="1">
      <alignment vertical="top" wrapText="1"/>
      <protection hidden="1"/>
    </xf>
    <xf numFmtId="165" fontId="11" fillId="4" borderId="6" xfId="0" applyNumberFormat="1" applyFont="1" applyFill="1" applyBorder="1"/>
    <xf numFmtId="165" fontId="13" fillId="0" borderId="27" xfId="3" applyNumberFormat="1" applyFont="1" applyFill="1" applyBorder="1" applyAlignment="1" applyProtection="1">
      <alignment wrapText="1"/>
      <protection hidden="1"/>
    </xf>
    <xf numFmtId="165" fontId="0" fillId="0" borderId="27" xfId="0" applyNumberFormat="1" applyFont="1" applyFill="1" applyBorder="1"/>
    <xf numFmtId="165" fontId="13" fillId="0" borderId="27" xfId="3" applyNumberFormat="1" applyFont="1" applyFill="1" applyBorder="1" applyProtection="1">
      <protection hidden="1"/>
    </xf>
    <xf numFmtId="165" fontId="4" fillId="0" borderId="7" xfId="3" applyNumberFormat="1" applyFont="1" applyFill="1" applyBorder="1" applyProtection="1">
      <protection hidden="1"/>
    </xf>
    <xf numFmtId="165" fontId="4" fillId="0" borderId="6" xfId="3" applyNumberFormat="1" applyFont="1" applyFill="1" applyBorder="1" applyProtection="1">
      <protection hidden="1"/>
    </xf>
    <xf numFmtId="165" fontId="11" fillId="4" borderId="9" xfId="0" applyNumberFormat="1" applyFont="1" applyFill="1" applyBorder="1"/>
    <xf numFmtId="165" fontId="0" fillId="0" borderId="0" xfId="0" applyNumberFormat="1" applyFont="1" applyFill="1"/>
    <xf numFmtId="165" fontId="8" fillId="0" borderId="0" xfId="0" applyNumberFormat="1" applyFont="1" applyFill="1"/>
    <xf numFmtId="165" fontId="6" fillId="0" borderId="0" xfId="0" applyNumberFormat="1" applyFont="1" applyFill="1"/>
    <xf numFmtId="165" fontId="0" fillId="0" borderId="68" xfId="0" applyNumberFormat="1" applyFont="1" applyFill="1" applyBorder="1"/>
    <xf numFmtId="165" fontId="8" fillId="2" borderId="15" xfId="0" applyNumberFormat="1" applyFont="1" applyFill="1" applyBorder="1"/>
    <xf numFmtId="165" fontId="8" fillId="2" borderId="68" xfId="0" applyNumberFormat="1" applyFont="1" applyFill="1" applyBorder="1"/>
    <xf numFmtId="165" fontId="0" fillId="0" borderId="75" xfId="0" applyNumberFormat="1" applyFont="1" applyFill="1" applyBorder="1"/>
    <xf numFmtId="165" fontId="0" fillId="0" borderId="70" xfId="0" applyNumberFormat="1" applyFont="1" applyFill="1" applyBorder="1"/>
    <xf numFmtId="165" fontId="0" fillId="0" borderId="74" xfId="0" applyNumberFormat="1" applyFont="1" applyFill="1" applyBorder="1"/>
    <xf numFmtId="165" fontId="8" fillId="2" borderId="19" xfId="0" applyNumberFormat="1" applyFont="1" applyFill="1" applyBorder="1"/>
    <xf numFmtId="165" fontId="0" fillId="0" borderId="0" xfId="4" applyNumberFormat="1" applyFont="1" applyFill="1"/>
    <xf numFmtId="165" fontId="10" fillId="0" borderId="0" xfId="4" applyNumberFormat="1" applyFont="1" applyFill="1" applyAlignment="1">
      <alignment horizontal="right"/>
    </xf>
    <xf numFmtId="165" fontId="8" fillId="3" borderId="0" xfId="4" applyNumberFormat="1" applyFont="1" applyFill="1"/>
    <xf numFmtId="165" fontId="8" fillId="0" borderId="0" xfId="4" applyNumberFormat="1" applyFont="1" applyFill="1"/>
    <xf numFmtId="165" fontId="8" fillId="0" borderId="0" xfId="4" applyNumberFormat="1" applyFont="1" applyFill="1" applyBorder="1"/>
    <xf numFmtId="165" fontId="10" fillId="0" borderId="0" xfId="4" applyNumberFormat="1" applyFont="1" applyFill="1"/>
    <xf numFmtId="165" fontId="2" fillId="0" borderId="0" xfId="4" applyNumberFormat="1" applyFont="1" applyFill="1" applyAlignment="1">
      <alignment horizontal="center" vertical="center" wrapText="1"/>
    </xf>
    <xf numFmtId="165" fontId="11" fillId="0" borderId="0" xfId="4" applyNumberFormat="1" applyFont="1" applyFill="1" applyBorder="1" applyAlignment="1">
      <alignment horizontal="center" vertical="center" wrapText="1"/>
    </xf>
    <xf numFmtId="165" fontId="2" fillId="0" borderId="0" xfId="4" applyNumberFormat="1" applyFont="1" applyFill="1"/>
    <xf numFmtId="165" fontId="8" fillId="0" borderId="28" xfId="4" applyNumberFormat="1" applyFont="1" applyFill="1" applyBorder="1"/>
    <xf numFmtId="165" fontId="8" fillId="0" borderId="29" xfId="4" applyNumberFormat="1" applyFont="1" applyFill="1" applyBorder="1"/>
    <xf numFmtId="165" fontId="8" fillId="0" borderId="30" xfId="4" applyNumberFormat="1" applyFont="1" applyFill="1" applyBorder="1"/>
    <xf numFmtId="165" fontId="2" fillId="4" borderId="2" xfId="4" applyNumberFormat="1" applyFont="1" applyFill="1" applyBorder="1"/>
    <xf numFmtId="165" fontId="17" fillId="4" borderId="0" xfId="4" applyNumberFormat="1" applyFont="1" applyFill="1" applyBorder="1"/>
    <xf numFmtId="165" fontId="11" fillId="0" borderId="0" xfId="4" applyNumberFormat="1" applyFont="1" applyFill="1" applyBorder="1"/>
    <xf numFmtId="165" fontId="0" fillId="0" borderId="42" xfId="4" applyNumberFormat="1" applyFont="1" applyFill="1" applyBorder="1"/>
    <xf numFmtId="165" fontId="8" fillId="3" borderId="0" xfId="4" applyNumberFormat="1" applyFont="1" applyFill="1" applyBorder="1"/>
    <xf numFmtId="165" fontId="0" fillId="0" borderId="46" xfId="4" applyNumberFormat="1" applyFont="1" applyFill="1" applyBorder="1"/>
    <xf numFmtId="165" fontId="8" fillId="3" borderId="0" xfId="2" applyNumberFormat="1" applyFont="1" applyFill="1" applyBorder="1" applyAlignment="1">
      <alignment horizontal="center"/>
    </xf>
    <xf numFmtId="165" fontId="0" fillId="0" borderId="58" xfId="4" applyNumberFormat="1" applyFont="1" applyFill="1" applyBorder="1"/>
    <xf numFmtId="165" fontId="8" fillId="3" borderId="0" xfId="4" applyNumberFormat="1" applyFont="1" applyFill="1" applyBorder="1" applyAlignment="1">
      <alignment horizontal="center"/>
    </xf>
    <xf numFmtId="165" fontId="0" fillId="0" borderId="54" xfId="4" applyNumberFormat="1" applyFont="1" applyFill="1" applyBorder="1"/>
    <xf numFmtId="165" fontId="8" fillId="2" borderId="0" xfId="4" applyNumberFormat="1" applyFont="1" applyFill="1" applyBorder="1"/>
    <xf numFmtId="165" fontId="0" fillId="0" borderId="50" xfId="4" applyNumberFormat="1" applyFont="1" applyFill="1" applyBorder="1"/>
    <xf numFmtId="165" fontId="0" fillId="0" borderId="0" xfId="4" applyNumberFormat="1" applyFont="1" applyFill="1" applyBorder="1"/>
    <xf numFmtId="165" fontId="8" fillId="4" borderId="0" xfId="4" applyNumberFormat="1" applyFont="1" applyFill="1" applyBorder="1"/>
    <xf numFmtId="165" fontId="8" fillId="0" borderId="14" xfId="4" applyNumberFormat="1" applyFont="1" applyFill="1" applyBorder="1"/>
    <xf numFmtId="165" fontId="8" fillId="0" borderId="15" xfId="4" applyNumberFormat="1" applyFont="1" applyFill="1" applyBorder="1"/>
    <xf numFmtId="165" fontId="0" fillId="0" borderId="0" xfId="4" applyNumberFormat="1" applyFont="1" applyFill="1" applyAlignment="1">
      <alignment horizontal="right"/>
    </xf>
    <xf numFmtId="165" fontId="20" fillId="0" borderId="0" xfId="4" applyNumberFormat="1" applyFont="1" applyFill="1" applyAlignment="1">
      <alignment horizontal="center" vertical="center" textRotation="90" wrapText="1"/>
    </xf>
    <xf numFmtId="165" fontId="16" fillId="0" borderId="0" xfId="4" applyNumberFormat="1" applyFont="1" applyFill="1" applyAlignment="1"/>
    <xf numFmtId="165" fontId="8" fillId="0" borderId="0" xfId="4" applyNumberFormat="1" applyFont="1" applyFill="1" applyAlignment="1">
      <alignment horizontal="left"/>
    </xf>
    <xf numFmtId="165" fontId="14" fillId="0" borderId="0" xfId="4" applyNumberFormat="1" applyFont="1" applyFill="1" applyAlignment="1">
      <alignment horizontal="right"/>
    </xf>
    <xf numFmtId="165" fontId="1" fillId="0" borderId="34" xfId="4" applyNumberFormat="1" applyFont="1" applyFill="1" applyBorder="1"/>
    <xf numFmtId="165" fontId="8" fillId="0" borderId="0" xfId="4" applyNumberFormat="1" applyFont="1" applyFill="1" applyBorder="1" applyAlignment="1">
      <alignment horizontal="center"/>
    </xf>
    <xf numFmtId="165" fontId="8" fillId="0" borderId="39" xfId="4" applyNumberFormat="1" applyFont="1" applyFill="1" applyBorder="1"/>
    <xf numFmtId="165" fontId="8" fillId="0" borderId="40" xfId="4" applyNumberFormat="1" applyFont="1" applyFill="1" applyBorder="1"/>
    <xf numFmtId="165" fontId="8" fillId="0" borderId="40" xfId="4" applyNumberFormat="1" applyFont="1" applyFill="1" applyBorder="1" applyAlignment="1">
      <alignment horizontal="right"/>
    </xf>
    <xf numFmtId="165" fontId="8" fillId="0" borderId="41" xfId="4" applyNumberFormat="1" applyFont="1" applyFill="1" applyBorder="1"/>
    <xf numFmtId="165" fontId="8" fillId="3" borderId="1" xfId="4" applyNumberFormat="1" applyFont="1" applyFill="1" applyBorder="1"/>
    <xf numFmtId="165" fontId="21" fillId="0" borderId="0" xfId="4" applyNumberFormat="1" applyFont="1" applyFill="1" applyAlignment="1">
      <alignment horizontal="right"/>
    </xf>
    <xf numFmtId="165" fontId="20" fillId="0" borderId="0" xfId="4" applyNumberFormat="1" applyFont="1" applyFill="1" applyAlignment="1">
      <alignment horizontal="center" vertical="center" textRotation="90" wrapText="1"/>
    </xf>
    <xf numFmtId="165" fontId="20" fillId="0" borderId="0" xfId="4" applyNumberFormat="1" applyFont="1" applyFill="1" applyAlignment="1">
      <alignment horizontal="center" vertical="center" textRotation="90" wrapText="1"/>
    </xf>
    <xf numFmtId="165" fontId="0" fillId="0" borderId="36" xfId="4" applyNumberFormat="1" applyFont="1" applyFill="1" applyBorder="1" applyAlignment="1">
      <alignment horizontal="left" wrapText="1"/>
    </xf>
    <xf numFmtId="165" fontId="8" fillId="0" borderId="33" xfId="4" applyNumberFormat="1" applyFont="1" applyFill="1" applyBorder="1" applyAlignment="1">
      <alignment horizontal="right" vertical="center" wrapText="1"/>
    </xf>
    <xf numFmtId="165" fontId="8" fillId="0" borderId="63" xfId="4" applyNumberFormat="1" applyFont="1" applyFill="1" applyBorder="1" applyAlignment="1">
      <alignment horizontal="right" vertical="center" wrapText="1"/>
    </xf>
    <xf numFmtId="165" fontId="8" fillId="0" borderId="66" xfId="4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19" fillId="0" borderId="7" xfId="4" applyNumberFormat="1" applyFont="1" applyFill="1" applyBorder="1"/>
    <xf numFmtId="165" fontId="19" fillId="0" borderId="6" xfId="4" applyNumberFormat="1" applyFont="1" applyFill="1" applyBorder="1"/>
    <xf numFmtId="165" fontId="19" fillId="0" borderId="5" xfId="4" applyNumberFormat="1" applyFont="1" applyFill="1" applyBorder="1"/>
    <xf numFmtId="165" fontId="11" fillId="0" borderId="70" xfId="0" applyNumberFormat="1" applyFont="1" applyFill="1" applyBorder="1"/>
    <xf numFmtId="165" fontId="3" fillId="0" borderId="7" xfId="3" applyNumberFormat="1" applyFont="1" applyFill="1" applyBorder="1" applyAlignment="1" applyProtection="1">
      <alignment horizontal="right"/>
      <protection hidden="1"/>
    </xf>
    <xf numFmtId="165" fontId="3" fillId="0" borderId="6" xfId="3" applyNumberFormat="1" applyFont="1" applyFill="1" applyBorder="1" applyAlignment="1" applyProtection="1">
      <alignment horizontal="right"/>
      <protection hidden="1"/>
    </xf>
    <xf numFmtId="165" fontId="8" fillId="0" borderId="6" xfId="0" applyNumberFormat="1" applyFont="1" applyBorder="1" applyAlignment="1">
      <alignment horizontal="right"/>
    </xf>
    <xf numFmtId="165" fontId="3" fillId="0" borderId="7" xfId="3" applyNumberFormat="1" applyFont="1" applyFill="1" applyBorder="1" applyAlignment="1" applyProtection="1">
      <alignment horizontal="right" wrapText="1"/>
      <protection hidden="1"/>
    </xf>
    <xf numFmtId="165" fontId="3" fillId="0" borderId="6" xfId="3" applyNumberFormat="1" applyFont="1" applyFill="1" applyBorder="1" applyAlignment="1" applyProtection="1">
      <alignment horizontal="right" wrapText="1"/>
      <protection hidden="1"/>
    </xf>
    <xf numFmtId="165" fontId="4" fillId="0" borderId="6" xfId="3" applyNumberFormat="1" applyFont="1" applyFill="1" applyBorder="1" applyAlignment="1" applyProtection="1">
      <alignment horizontal="right"/>
      <protection hidden="1"/>
    </xf>
    <xf numFmtId="165" fontId="11" fillId="4" borderId="6" xfId="0" applyNumberFormat="1" applyFont="1" applyFill="1" applyBorder="1" applyAlignment="1">
      <alignment horizontal="right"/>
    </xf>
    <xf numFmtId="165" fontId="4" fillId="0" borderId="7" xfId="3" applyNumberFormat="1" applyFont="1" applyFill="1" applyBorder="1" applyAlignment="1" applyProtection="1">
      <alignment horizontal="right"/>
      <protection hidden="1"/>
    </xf>
    <xf numFmtId="165" fontId="23" fillId="0" borderId="7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165" fontId="11" fillId="0" borderId="6" xfId="0" applyNumberFormat="1" applyFont="1" applyBorder="1"/>
    <xf numFmtId="165" fontId="11" fillId="4" borderId="71" xfId="0" applyNumberFormat="1" applyFont="1" applyFill="1" applyBorder="1"/>
    <xf numFmtId="165" fontId="22" fillId="0" borderId="27" xfId="3" applyNumberFormat="1" applyFont="1" applyFill="1" applyBorder="1" applyAlignment="1" applyProtection="1">
      <protection hidden="1"/>
    </xf>
    <xf numFmtId="165" fontId="11" fillId="0" borderId="0" xfId="0" applyNumberFormat="1" applyFont="1" applyBorder="1"/>
    <xf numFmtId="165" fontId="22" fillId="0" borderId="27" xfId="3" applyNumberFormat="1" applyFont="1" applyFill="1" applyBorder="1" applyAlignment="1" applyProtection="1">
      <alignment wrapText="1"/>
      <protection hidden="1"/>
    </xf>
    <xf numFmtId="165" fontId="22" fillId="4" borderId="27" xfId="3" applyNumberFormat="1" applyFont="1" applyFill="1" applyBorder="1" applyAlignment="1" applyProtection="1">
      <alignment horizontal="left"/>
      <protection hidden="1"/>
    </xf>
    <xf numFmtId="165" fontId="3" fillId="4" borderId="7" xfId="3" applyNumberFormat="1" applyFont="1" applyFill="1" applyBorder="1" applyAlignment="1" applyProtection="1">
      <alignment horizontal="right"/>
      <protection hidden="1"/>
    </xf>
    <xf numFmtId="165" fontId="3" fillId="4" borderId="6" xfId="3" applyNumberFormat="1" applyFont="1" applyFill="1" applyBorder="1" applyAlignment="1" applyProtection="1">
      <alignment horizontal="right"/>
      <protection hidden="1"/>
    </xf>
    <xf numFmtId="165" fontId="22" fillId="4" borderId="27" xfId="3" applyNumberFormat="1" applyFont="1" applyFill="1" applyBorder="1" applyAlignment="1" applyProtection="1">
      <protection hidden="1"/>
    </xf>
    <xf numFmtId="165" fontId="3" fillId="4" borderId="7" xfId="3" applyNumberFormat="1" applyFont="1" applyFill="1" applyBorder="1" applyAlignment="1" applyProtection="1">
      <protection hidden="1"/>
    </xf>
    <xf numFmtId="165" fontId="3" fillId="4" borderId="6" xfId="3" applyNumberFormat="1" applyFont="1" applyFill="1" applyBorder="1" applyAlignment="1" applyProtection="1">
      <protection hidden="1"/>
    </xf>
    <xf numFmtId="165" fontId="22" fillId="4" borderId="32" xfId="3" applyNumberFormat="1" applyFont="1" applyFill="1" applyBorder="1" applyAlignment="1" applyProtection="1">
      <alignment wrapText="1"/>
      <protection hidden="1"/>
    </xf>
    <xf numFmtId="165" fontId="3" fillId="4" borderId="8" xfId="3" applyNumberFormat="1" applyFont="1" applyFill="1" applyBorder="1" applyAlignment="1" applyProtection="1">
      <alignment wrapText="1"/>
      <protection hidden="1"/>
    </xf>
    <xf numFmtId="165" fontId="3" fillId="4" borderId="9" xfId="3" applyNumberFormat="1" applyFont="1" applyFill="1" applyBorder="1" applyAlignment="1" applyProtection="1">
      <alignment wrapText="1"/>
      <protection hidden="1"/>
    </xf>
    <xf numFmtId="165" fontId="11" fillId="0" borderId="8" xfId="4" applyNumberFormat="1" applyFont="1" applyFill="1" applyBorder="1"/>
    <xf numFmtId="165" fontId="11" fillId="0" borderId="9" xfId="4" applyNumberFormat="1" applyFont="1" applyFill="1" applyBorder="1"/>
    <xf numFmtId="165" fontId="11" fillId="0" borderId="82" xfId="4" applyNumberFormat="1" applyFont="1" applyFill="1" applyBorder="1"/>
    <xf numFmtId="165" fontId="8" fillId="3" borderId="0" xfId="4" applyNumberFormat="1" applyFont="1" applyFill="1" applyAlignment="1" applyProtection="1">
      <alignment horizontal="center"/>
      <protection locked="0"/>
    </xf>
    <xf numFmtId="165" fontId="8" fillId="3" borderId="0" xfId="4" applyNumberFormat="1" applyFont="1" applyFill="1" applyProtection="1">
      <protection locked="0"/>
    </xf>
    <xf numFmtId="165" fontId="14" fillId="3" borderId="1" xfId="4" applyNumberFormat="1" applyFont="1" applyFill="1" applyBorder="1" applyAlignment="1" applyProtection="1">
      <protection locked="0"/>
    </xf>
    <xf numFmtId="165" fontId="8" fillId="3" borderId="35" xfId="4" applyNumberFormat="1" applyFont="1" applyFill="1" applyBorder="1" applyProtection="1">
      <protection locked="0"/>
    </xf>
    <xf numFmtId="165" fontId="8" fillId="3" borderId="62" xfId="4" applyNumberFormat="1" applyFont="1" applyFill="1" applyBorder="1" applyProtection="1">
      <protection locked="0"/>
    </xf>
    <xf numFmtId="165" fontId="8" fillId="3" borderId="65" xfId="4" applyNumberFormat="1" applyFont="1" applyFill="1" applyBorder="1" applyProtection="1">
      <protection locked="0"/>
    </xf>
    <xf numFmtId="165" fontId="8" fillId="3" borderId="33" xfId="4" applyNumberFormat="1" applyFont="1" applyFill="1" applyBorder="1" applyProtection="1">
      <protection locked="0"/>
    </xf>
    <xf numFmtId="165" fontId="8" fillId="3" borderId="63" xfId="4" applyNumberFormat="1" applyFont="1" applyFill="1" applyBorder="1" applyProtection="1">
      <protection locked="0"/>
    </xf>
    <xf numFmtId="165" fontId="8" fillId="3" borderId="66" xfId="4" applyNumberFormat="1" applyFont="1" applyFill="1" applyBorder="1" applyProtection="1">
      <protection locked="0"/>
    </xf>
    <xf numFmtId="165" fontId="8" fillId="3" borderId="33" xfId="4" applyNumberFormat="1" applyFont="1" applyFill="1" applyBorder="1" applyAlignment="1" applyProtection="1">
      <alignment horizontal="center"/>
      <protection locked="0"/>
    </xf>
    <xf numFmtId="165" fontId="8" fillId="3" borderId="63" xfId="4" applyNumberFormat="1" applyFont="1" applyFill="1" applyBorder="1" applyAlignment="1" applyProtection="1">
      <alignment horizontal="center"/>
      <protection locked="0"/>
    </xf>
    <xf numFmtId="165" fontId="8" fillId="3" borderId="66" xfId="4" applyNumberFormat="1" applyFont="1" applyFill="1" applyBorder="1" applyAlignment="1" applyProtection="1">
      <alignment horizontal="center"/>
      <protection locked="0"/>
    </xf>
    <xf numFmtId="165" fontId="8" fillId="3" borderId="67" xfId="4" applyNumberFormat="1" applyFont="1" applyFill="1" applyBorder="1" applyProtection="1">
      <protection locked="0"/>
    </xf>
    <xf numFmtId="165" fontId="8" fillId="3" borderId="0" xfId="4" applyNumberFormat="1" applyFont="1" applyFill="1" applyAlignment="1" applyProtection="1">
      <alignment horizontal="left"/>
      <protection locked="0"/>
    </xf>
    <xf numFmtId="9" fontId="8" fillId="3" borderId="33" xfId="2" applyFont="1" applyFill="1" applyBorder="1" applyAlignment="1" applyProtection="1">
      <alignment horizontal="center"/>
      <protection locked="0"/>
    </xf>
    <xf numFmtId="9" fontId="8" fillId="3" borderId="63" xfId="2" applyFont="1" applyFill="1" applyBorder="1" applyAlignment="1" applyProtection="1">
      <alignment horizontal="center"/>
      <protection locked="0"/>
    </xf>
    <xf numFmtId="9" fontId="8" fillId="3" borderId="66" xfId="2" applyFont="1" applyFill="1" applyBorder="1" applyAlignment="1" applyProtection="1">
      <alignment horizontal="center"/>
      <protection locked="0"/>
    </xf>
    <xf numFmtId="165" fontId="19" fillId="4" borderId="14" xfId="1" applyNumberFormat="1" applyFont="1" applyFill="1" applyBorder="1"/>
    <xf numFmtId="165" fontId="19" fillId="4" borderId="15" xfId="1" applyNumberFormat="1" applyFont="1" applyFill="1" applyBorder="1"/>
    <xf numFmtId="165" fontId="19" fillId="4" borderId="19" xfId="1" applyNumberFormat="1" applyFont="1" applyFill="1" applyBorder="1"/>
    <xf numFmtId="165" fontId="8" fillId="3" borderId="43" xfId="4" applyNumberFormat="1" applyFont="1" applyFill="1" applyBorder="1" applyAlignment="1" applyProtection="1">
      <alignment horizontal="center"/>
      <protection locked="0"/>
    </xf>
    <xf numFmtId="165" fontId="8" fillId="3" borderId="44" xfId="4" applyNumberFormat="1" applyFont="1" applyFill="1" applyBorder="1" applyAlignment="1" applyProtection="1">
      <alignment horizontal="center"/>
      <protection locked="0"/>
    </xf>
    <xf numFmtId="165" fontId="8" fillId="3" borderId="45" xfId="4" applyNumberFormat="1" applyFont="1" applyFill="1" applyBorder="1" applyAlignment="1" applyProtection="1">
      <alignment horizontal="center"/>
      <protection locked="0"/>
    </xf>
    <xf numFmtId="165" fontId="8" fillId="3" borderId="47" xfId="4" applyNumberFormat="1" applyFont="1" applyFill="1" applyBorder="1" applyAlignment="1" applyProtection="1">
      <alignment horizontal="center"/>
      <protection locked="0"/>
    </xf>
    <xf numFmtId="165" fontId="8" fillId="3" borderId="48" xfId="4" applyNumberFormat="1" applyFont="1" applyFill="1" applyBorder="1" applyAlignment="1" applyProtection="1">
      <alignment horizontal="center"/>
      <protection locked="0"/>
    </xf>
    <xf numFmtId="165" fontId="8" fillId="3" borderId="49" xfId="4" applyNumberFormat="1" applyFont="1" applyFill="1" applyBorder="1" applyAlignment="1" applyProtection="1">
      <alignment horizontal="center"/>
      <protection locked="0"/>
    </xf>
    <xf numFmtId="9" fontId="8" fillId="3" borderId="47" xfId="2" applyNumberFormat="1" applyFont="1" applyFill="1" applyBorder="1" applyAlignment="1" applyProtection="1">
      <alignment horizontal="center"/>
      <protection locked="0"/>
    </xf>
    <xf numFmtId="9" fontId="8" fillId="3" borderId="48" xfId="2" applyNumberFormat="1" applyFont="1" applyFill="1" applyBorder="1" applyAlignment="1" applyProtection="1">
      <alignment horizontal="center"/>
      <protection locked="0"/>
    </xf>
    <xf numFmtId="9" fontId="8" fillId="3" borderId="49" xfId="2" applyNumberFormat="1" applyFont="1" applyFill="1" applyBorder="1" applyAlignment="1" applyProtection="1">
      <alignment horizontal="center"/>
      <protection locked="0"/>
    </xf>
    <xf numFmtId="170" fontId="8" fillId="3" borderId="59" xfId="1" applyNumberFormat="1" applyFont="1" applyFill="1" applyBorder="1" applyAlignment="1" applyProtection="1">
      <alignment horizontal="center"/>
      <protection locked="0"/>
    </xf>
    <xf numFmtId="170" fontId="8" fillId="3" borderId="60" xfId="1" applyNumberFormat="1" applyFont="1" applyFill="1" applyBorder="1" applyAlignment="1" applyProtection="1">
      <alignment horizontal="center"/>
      <protection locked="0"/>
    </xf>
    <xf numFmtId="170" fontId="8" fillId="3" borderId="61" xfId="1" applyNumberFormat="1" applyFont="1" applyFill="1" applyBorder="1" applyAlignment="1" applyProtection="1">
      <alignment horizontal="center"/>
      <protection locked="0"/>
    </xf>
    <xf numFmtId="166" fontId="8" fillId="3" borderId="47" xfId="4" applyNumberFormat="1" applyFont="1" applyFill="1" applyBorder="1" applyProtection="1">
      <protection locked="0"/>
    </xf>
    <xf numFmtId="166" fontId="8" fillId="3" borderId="48" xfId="4" applyNumberFormat="1" applyFont="1" applyFill="1" applyBorder="1" applyProtection="1">
      <protection locked="0"/>
    </xf>
    <xf numFmtId="166" fontId="8" fillId="4" borderId="14" xfId="4" applyNumberFormat="1" applyFont="1" applyFill="1" applyBorder="1"/>
    <xf numFmtId="166" fontId="8" fillId="4" borderId="15" xfId="4" applyNumberFormat="1" applyFont="1" applyFill="1" applyBorder="1"/>
    <xf numFmtId="166" fontId="8" fillId="4" borderId="19" xfId="4" applyNumberFormat="1" applyFont="1" applyFill="1" applyBorder="1"/>
    <xf numFmtId="166" fontId="8" fillId="3" borderId="43" xfId="4" applyNumberFormat="1" applyFont="1" applyFill="1" applyBorder="1" applyProtection="1">
      <protection locked="0"/>
    </xf>
    <xf numFmtId="166" fontId="8" fillId="3" borderId="44" xfId="4" applyNumberFormat="1" applyFont="1" applyFill="1" applyBorder="1" applyProtection="1">
      <protection locked="0"/>
    </xf>
    <xf numFmtId="166" fontId="8" fillId="3" borderId="59" xfId="4" applyNumberFormat="1" applyFont="1" applyFill="1" applyBorder="1" applyProtection="1">
      <protection locked="0"/>
    </xf>
    <xf numFmtId="166" fontId="8" fillId="3" borderId="60" xfId="4" applyNumberFormat="1" applyFont="1" applyFill="1" applyBorder="1" applyProtection="1">
      <protection locked="0"/>
    </xf>
    <xf numFmtId="166" fontId="8" fillId="3" borderId="47" xfId="1" applyNumberFormat="1" applyFont="1" applyFill="1" applyBorder="1" applyProtection="1">
      <protection locked="0"/>
    </xf>
    <xf numFmtId="166" fontId="8" fillId="3" borderId="48" xfId="1" applyNumberFormat="1" applyFont="1" applyFill="1" applyBorder="1" applyProtection="1">
      <protection locked="0"/>
    </xf>
    <xf numFmtId="166" fontId="8" fillId="3" borderId="49" xfId="1" applyNumberFormat="1" applyFont="1" applyFill="1" applyBorder="1" applyProtection="1">
      <protection locked="0"/>
    </xf>
    <xf numFmtId="166" fontId="8" fillId="3" borderId="51" xfId="1" applyNumberFormat="1" applyFont="1" applyFill="1" applyBorder="1" applyProtection="1">
      <protection locked="0"/>
    </xf>
    <xf numFmtId="166" fontId="8" fillId="3" borderId="52" xfId="1" applyNumberFormat="1" applyFont="1" applyFill="1" applyBorder="1" applyProtection="1">
      <protection locked="0"/>
    </xf>
    <xf numFmtId="166" fontId="8" fillId="3" borderId="53" xfId="1" applyNumberFormat="1" applyFont="1" applyFill="1" applyBorder="1" applyProtection="1">
      <protection locked="0"/>
    </xf>
    <xf numFmtId="165" fontId="8" fillId="3" borderId="55" xfId="4" applyNumberFormat="1" applyFont="1" applyFill="1" applyBorder="1" applyAlignment="1" applyProtection="1">
      <alignment horizontal="center"/>
      <protection locked="0"/>
    </xf>
    <xf numFmtId="165" fontId="8" fillId="3" borderId="56" xfId="4" applyNumberFormat="1" applyFont="1" applyFill="1" applyBorder="1" applyAlignment="1" applyProtection="1">
      <alignment horizontal="center"/>
      <protection locked="0"/>
    </xf>
    <xf numFmtId="165" fontId="8" fillId="3" borderId="59" xfId="4" applyNumberFormat="1" applyFont="1" applyFill="1" applyBorder="1" applyAlignment="1" applyProtection="1">
      <alignment horizontal="center"/>
      <protection locked="0"/>
    </xf>
    <xf numFmtId="165" fontId="8" fillId="3" borderId="60" xfId="4" applyNumberFormat="1" applyFont="1" applyFill="1" applyBorder="1" applyAlignment="1" applyProtection="1">
      <alignment horizontal="center"/>
      <protection locked="0"/>
    </xf>
    <xf numFmtId="1" fontId="2" fillId="3" borderId="68" xfId="4" applyNumberFormat="1" applyFont="1" applyFill="1" applyBorder="1" applyAlignment="1" applyProtection="1">
      <alignment horizontal="center" vertical="center"/>
      <protection locked="0"/>
    </xf>
    <xf numFmtId="1" fontId="11" fillId="0" borderId="28" xfId="4" applyNumberFormat="1" applyFont="1" applyFill="1" applyBorder="1" applyAlignment="1">
      <alignment horizontal="center" vertical="center" wrapText="1"/>
    </xf>
    <xf numFmtId="1" fontId="11" fillId="0" borderId="29" xfId="4" applyNumberFormat="1" applyFont="1" applyFill="1" applyBorder="1" applyAlignment="1">
      <alignment horizontal="center" vertical="center" wrapText="1"/>
    </xf>
    <xf numFmtId="1" fontId="11" fillId="0" borderId="30" xfId="4" applyNumberFormat="1" applyFont="1" applyFill="1" applyBorder="1" applyAlignment="1">
      <alignment horizontal="center" vertical="center" wrapText="1"/>
    </xf>
    <xf numFmtId="166" fontId="19" fillId="4" borderId="14" xfId="1" applyNumberFormat="1" applyFont="1" applyFill="1" applyBorder="1"/>
    <xf numFmtId="166" fontId="19" fillId="4" borderId="15" xfId="1" applyNumberFormat="1" applyFont="1" applyFill="1" applyBorder="1"/>
    <xf numFmtId="166" fontId="19" fillId="4" borderId="19" xfId="1" applyNumberFormat="1" applyFont="1" applyFill="1" applyBorder="1"/>
    <xf numFmtId="165" fontId="8" fillId="0" borderId="47" xfId="4" applyNumberFormat="1" applyFont="1" applyFill="1" applyBorder="1" applyAlignment="1">
      <alignment horizontal="center"/>
    </xf>
    <xf numFmtId="165" fontId="8" fillId="0" borderId="48" xfId="4" applyNumberFormat="1" applyFont="1" applyFill="1" applyBorder="1" applyAlignment="1">
      <alignment horizontal="center"/>
    </xf>
    <xf numFmtId="165" fontId="8" fillId="0" borderId="49" xfId="4" applyNumberFormat="1" applyFont="1" applyFill="1" applyBorder="1" applyAlignment="1">
      <alignment horizontal="center"/>
    </xf>
    <xf numFmtId="166" fontId="8" fillId="0" borderId="55" xfId="1" applyNumberFormat="1" applyFont="1" applyFill="1" applyBorder="1"/>
    <xf numFmtId="166" fontId="8" fillId="0" borderId="56" xfId="1" applyNumberFormat="1" applyFont="1" applyFill="1" applyBorder="1"/>
    <xf numFmtId="166" fontId="8" fillId="0" borderId="57" xfId="1" applyNumberFormat="1" applyFont="1" applyFill="1" applyBorder="1"/>
    <xf numFmtId="165" fontId="8" fillId="0" borderId="35" xfId="4" applyNumberFormat="1" applyFont="1" applyFill="1" applyBorder="1" applyAlignment="1">
      <alignment horizontal="right" vertical="center" wrapText="1"/>
    </xf>
    <xf numFmtId="165" fontId="8" fillId="0" borderId="62" xfId="4" applyNumberFormat="1" applyFont="1" applyFill="1" applyBorder="1" applyAlignment="1">
      <alignment horizontal="right" vertical="center" wrapText="1"/>
    </xf>
    <xf numFmtId="165" fontId="8" fillId="0" borderId="65" xfId="4" applyNumberFormat="1" applyFont="1" applyFill="1" applyBorder="1" applyAlignment="1">
      <alignment horizontal="right" vertical="center" wrapText="1"/>
    </xf>
    <xf numFmtId="165" fontId="0" fillId="0" borderId="36" xfId="4" applyNumberFormat="1" applyFont="1" applyFill="1" applyBorder="1" applyAlignment="1">
      <alignment horizontal="left"/>
    </xf>
    <xf numFmtId="165" fontId="0" fillId="0" borderId="36" xfId="4" applyNumberFormat="1" applyFont="1" applyFill="1" applyBorder="1" applyAlignment="1">
      <alignment wrapText="1"/>
    </xf>
    <xf numFmtId="165" fontId="0" fillId="0" borderId="36" xfId="4" applyNumberFormat="1" applyFont="1" applyFill="1" applyBorder="1"/>
    <xf numFmtId="167" fontId="8" fillId="0" borderId="33" xfId="4" applyNumberFormat="1" applyFont="1" applyFill="1" applyBorder="1" applyAlignment="1">
      <alignment horizontal="right" vertical="center" wrapText="1"/>
    </xf>
    <xf numFmtId="167" fontId="8" fillId="0" borderId="63" xfId="4" applyNumberFormat="1" applyFont="1" applyFill="1" applyBorder="1" applyAlignment="1">
      <alignment horizontal="right" vertical="center" wrapText="1"/>
    </xf>
    <xf numFmtId="167" fontId="8" fillId="0" borderId="66" xfId="4" applyNumberFormat="1" applyFont="1" applyFill="1" applyBorder="1" applyAlignment="1">
      <alignment horizontal="right" vertical="center" wrapText="1"/>
    </xf>
    <xf numFmtId="166" fontId="8" fillId="0" borderId="33" xfId="4" applyNumberFormat="1" applyFont="1" applyFill="1" applyBorder="1" applyAlignment="1">
      <alignment horizontal="right" vertical="center" wrapText="1"/>
    </xf>
    <xf numFmtId="166" fontId="8" fillId="0" borderId="63" xfId="4" applyNumberFormat="1" applyFont="1" applyFill="1" applyBorder="1" applyAlignment="1">
      <alignment horizontal="right" vertical="center" wrapText="1"/>
    </xf>
    <xf numFmtId="166" fontId="8" fillId="0" borderId="66" xfId="4" applyNumberFormat="1" applyFont="1" applyFill="1" applyBorder="1" applyAlignment="1">
      <alignment horizontal="right" vertical="center" wrapText="1"/>
    </xf>
    <xf numFmtId="165" fontId="0" fillId="0" borderId="37" xfId="4" applyNumberFormat="1" applyFont="1" applyFill="1" applyBorder="1"/>
    <xf numFmtId="166" fontId="8" fillId="0" borderId="38" xfId="1" applyNumberFormat="1" applyFont="1" applyFill="1" applyBorder="1" applyAlignment="1">
      <alignment horizontal="right" vertical="center" wrapText="1"/>
    </xf>
    <xf numFmtId="166" fontId="8" fillId="0" borderId="38" xfId="4" applyNumberFormat="1" applyFont="1" applyFill="1" applyBorder="1" applyAlignment="1">
      <alignment horizontal="right" vertical="center" wrapText="1"/>
    </xf>
    <xf numFmtId="166" fontId="8" fillId="0" borderId="64" xfId="4" applyNumberFormat="1" applyFont="1" applyFill="1" applyBorder="1" applyAlignment="1">
      <alignment horizontal="right" vertical="center" wrapText="1"/>
    </xf>
    <xf numFmtId="166" fontId="8" fillId="0" borderId="67" xfId="4" applyNumberFormat="1" applyFont="1" applyFill="1" applyBorder="1" applyAlignment="1">
      <alignment horizontal="right" vertical="center" wrapText="1"/>
    </xf>
    <xf numFmtId="165" fontId="0" fillId="0" borderId="37" xfId="4" applyNumberFormat="1" applyFont="1" applyFill="1" applyBorder="1" applyAlignment="1">
      <alignment horizontal="left" wrapText="1"/>
    </xf>
    <xf numFmtId="165" fontId="8" fillId="0" borderId="38" xfId="4" applyNumberFormat="1" applyFont="1" applyFill="1" applyBorder="1" applyAlignment="1">
      <alignment horizontal="right" vertical="center" wrapText="1"/>
    </xf>
    <xf numFmtId="165" fontId="8" fillId="0" borderId="64" xfId="4" applyNumberFormat="1" applyFont="1" applyFill="1" applyBorder="1" applyAlignment="1">
      <alignment horizontal="right" vertical="center" wrapText="1"/>
    </xf>
    <xf numFmtId="165" fontId="8" fillId="0" borderId="67" xfId="4" applyNumberFormat="1" applyFont="1" applyFill="1" applyBorder="1" applyAlignment="1">
      <alignment horizontal="right" vertical="center" wrapText="1"/>
    </xf>
    <xf numFmtId="171" fontId="11" fillId="0" borderId="78" xfId="4" applyNumberFormat="1" applyFont="1" applyFill="1" applyBorder="1" applyAlignment="1" applyProtection="1">
      <alignment horizontal="center" vertical="center"/>
    </xf>
    <xf numFmtId="171" fontId="11" fillId="0" borderId="23" xfId="4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/>
    <xf numFmtId="165" fontId="19" fillId="0" borderId="14" xfId="0" applyNumberFormat="1" applyFont="1" applyFill="1" applyBorder="1" applyProtection="1"/>
    <xf numFmtId="165" fontId="19" fillId="0" borderId="15" xfId="0" applyNumberFormat="1" applyFont="1" applyFill="1" applyBorder="1" applyProtection="1"/>
    <xf numFmtId="165" fontId="17" fillId="3" borderId="20" xfId="4" applyNumberFormat="1" applyFont="1" applyFill="1" applyBorder="1" applyProtection="1">
      <protection locked="0"/>
    </xf>
    <xf numFmtId="165" fontId="17" fillId="3" borderId="13" xfId="4" applyNumberFormat="1" applyFont="1" applyFill="1" applyBorder="1" applyProtection="1">
      <protection locked="0"/>
    </xf>
    <xf numFmtId="165" fontId="17" fillId="3" borderId="12" xfId="4" applyNumberFormat="1" applyFont="1" applyFill="1" applyBorder="1" applyProtection="1">
      <protection locked="0"/>
    </xf>
    <xf numFmtId="165" fontId="19" fillId="3" borderId="7" xfId="4" applyNumberFormat="1" applyFont="1" applyFill="1" applyBorder="1" applyProtection="1">
      <protection locked="0"/>
    </xf>
    <xf numFmtId="165" fontId="19" fillId="3" borderId="6" xfId="4" applyNumberFormat="1" applyFont="1" applyFill="1" applyBorder="1" applyProtection="1">
      <protection locked="0"/>
    </xf>
    <xf numFmtId="165" fontId="19" fillId="3" borderId="5" xfId="4" applyNumberFormat="1" applyFont="1" applyFill="1" applyBorder="1" applyProtection="1">
      <protection locked="0"/>
    </xf>
    <xf numFmtId="165" fontId="11" fillId="3" borderId="70" xfId="0" applyNumberFormat="1" applyFont="1" applyFill="1" applyBorder="1" applyProtection="1">
      <protection locked="0"/>
    </xf>
    <xf numFmtId="165" fontId="17" fillId="5" borderId="7" xfId="4" applyNumberFormat="1" applyFont="1" applyFill="1" applyBorder="1" applyProtection="1">
      <protection locked="0"/>
    </xf>
    <xf numFmtId="165" fontId="17" fillId="5" borderId="6" xfId="4" applyNumberFormat="1" applyFont="1" applyFill="1" applyBorder="1" applyProtection="1">
      <protection locked="0"/>
    </xf>
    <xf numFmtId="165" fontId="17" fillId="3" borderId="7" xfId="4" applyNumberFormat="1" applyFont="1" applyFill="1" applyBorder="1" applyProtection="1">
      <protection locked="0"/>
    </xf>
    <xf numFmtId="165" fontId="17" fillId="3" borderId="6" xfId="4" applyNumberFormat="1" applyFont="1" applyFill="1" applyBorder="1" applyProtection="1">
      <protection locked="0"/>
    </xf>
    <xf numFmtId="165" fontId="8" fillId="3" borderId="70" xfId="0" applyNumberFormat="1" applyFont="1" applyFill="1" applyBorder="1" applyProtection="1">
      <protection locked="0"/>
    </xf>
    <xf numFmtId="165" fontId="19" fillId="3" borderId="21" xfId="4" applyNumberFormat="1" applyFont="1" applyFill="1" applyBorder="1" applyProtection="1">
      <protection locked="0"/>
    </xf>
    <xf numFmtId="165" fontId="19" fillId="3" borderId="11" xfId="4" applyNumberFormat="1" applyFont="1" applyFill="1" applyBorder="1" applyProtection="1">
      <protection locked="0"/>
    </xf>
    <xf numFmtId="165" fontId="19" fillId="3" borderId="10" xfId="4" applyNumberFormat="1" applyFont="1" applyFill="1" applyBorder="1" applyProtection="1">
      <protection locked="0"/>
    </xf>
    <xf numFmtId="165" fontId="11" fillId="3" borderId="74" xfId="0" applyNumberFormat="1" applyFont="1" applyFill="1" applyBorder="1" applyProtection="1">
      <protection locked="0"/>
    </xf>
    <xf numFmtId="165" fontId="3" fillId="3" borderId="7" xfId="3" applyNumberFormat="1" applyFont="1" applyFill="1" applyBorder="1" applyAlignment="1" applyProtection="1">
      <protection locked="0"/>
    </xf>
    <xf numFmtId="165" fontId="28" fillId="3" borderId="6" xfId="3" applyNumberFormat="1" applyFont="1" applyFill="1" applyBorder="1" applyAlignment="1" applyProtection="1">
      <protection locked="0"/>
    </xf>
    <xf numFmtId="165" fontId="31" fillId="3" borderId="6" xfId="0" applyNumberFormat="1" applyFont="1" applyFill="1" applyBorder="1" applyProtection="1">
      <protection locked="0"/>
    </xf>
    <xf numFmtId="165" fontId="31" fillId="3" borderId="70" xfId="0" applyNumberFormat="1" applyFont="1" applyFill="1" applyBorder="1" applyProtection="1">
      <protection locked="0"/>
    </xf>
    <xf numFmtId="165" fontId="4" fillId="3" borderId="7" xfId="3" applyNumberFormat="1" applyFont="1" applyFill="1" applyBorder="1" applyAlignment="1" applyProtection="1">
      <alignment horizontal="right"/>
      <protection locked="0"/>
    </xf>
    <xf numFmtId="165" fontId="30" fillId="3" borderId="6" xfId="3" applyNumberFormat="1" applyFont="1" applyFill="1" applyBorder="1" applyAlignment="1" applyProtection="1">
      <alignment horizontal="right"/>
      <protection locked="0"/>
    </xf>
    <xf numFmtId="165" fontId="29" fillId="3" borderId="6" xfId="0" applyNumberFormat="1" applyFont="1" applyFill="1" applyBorder="1" applyAlignment="1" applyProtection="1">
      <alignment horizontal="right"/>
      <protection locked="0"/>
    </xf>
    <xf numFmtId="165" fontId="29" fillId="3" borderId="6" xfId="0" applyNumberFormat="1" applyFont="1" applyFill="1" applyBorder="1" applyProtection="1">
      <protection locked="0"/>
    </xf>
    <xf numFmtId="165" fontId="29" fillId="3" borderId="70" xfId="0" applyNumberFormat="1" applyFont="1" applyFill="1" applyBorder="1" applyProtection="1">
      <protection locked="0"/>
    </xf>
    <xf numFmtId="165" fontId="4" fillId="3" borderId="7" xfId="3" applyNumberFormat="1" applyFont="1" applyFill="1" applyBorder="1" applyAlignment="1" applyProtection="1">
      <alignment horizontal="right" vertical="top" wrapText="1"/>
      <protection locked="0"/>
    </xf>
    <xf numFmtId="165" fontId="30" fillId="3" borderId="6" xfId="3" applyNumberFormat="1" applyFont="1" applyFill="1" applyBorder="1" applyAlignment="1" applyProtection="1">
      <alignment horizontal="right" vertical="top" wrapText="1"/>
      <protection locked="0"/>
    </xf>
    <xf numFmtId="165" fontId="3" fillId="3" borderId="7" xfId="3" applyNumberFormat="1" applyFont="1" applyFill="1" applyBorder="1" applyAlignment="1" applyProtection="1">
      <alignment horizontal="right"/>
      <protection locked="0"/>
    </xf>
    <xf numFmtId="165" fontId="28" fillId="3" borderId="6" xfId="3" applyNumberFormat="1" applyFont="1" applyFill="1" applyBorder="1" applyAlignment="1" applyProtection="1">
      <alignment horizontal="right"/>
      <protection locked="0"/>
    </xf>
    <xf numFmtId="165" fontId="31" fillId="3" borderId="6" xfId="0" applyNumberFormat="1" applyFont="1" applyFill="1" applyBorder="1" applyAlignment="1" applyProtection="1">
      <alignment horizontal="right"/>
      <protection locked="0"/>
    </xf>
    <xf numFmtId="165" fontId="3" fillId="3" borderId="7" xfId="3" applyNumberFormat="1" applyFont="1" applyFill="1" applyBorder="1" applyAlignment="1" applyProtection="1">
      <alignment horizontal="right" wrapText="1"/>
      <protection locked="0"/>
    </xf>
    <xf numFmtId="165" fontId="28" fillId="3" borderId="6" xfId="3" applyNumberFormat="1" applyFont="1" applyFill="1" applyBorder="1" applyAlignment="1" applyProtection="1">
      <alignment horizontal="right" wrapText="1"/>
      <protection locked="0"/>
    </xf>
    <xf numFmtId="165" fontId="3" fillId="3" borderId="6" xfId="3" applyNumberFormat="1" applyFont="1" applyFill="1" applyBorder="1" applyAlignment="1" applyProtection="1">
      <alignment horizontal="right" wrapText="1"/>
      <protection locked="0"/>
    </xf>
    <xf numFmtId="165" fontId="11" fillId="3" borderId="6" xfId="0" applyNumberFormat="1" applyFont="1" applyFill="1" applyBorder="1" applyAlignment="1" applyProtection="1">
      <alignment horizontal="right"/>
      <protection locked="0"/>
    </xf>
    <xf numFmtId="165" fontId="11" fillId="3" borderId="6" xfId="0" applyNumberFormat="1" applyFont="1" applyFill="1" applyBorder="1" applyProtection="1">
      <protection locked="0"/>
    </xf>
    <xf numFmtId="165" fontId="3" fillId="3" borderId="6" xfId="3" applyNumberFormat="1" applyFont="1" applyFill="1" applyBorder="1" applyAlignment="1" applyProtection="1">
      <alignment horizontal="right"/>
      <protection locked="0"/>
    </xf>
    <xf numFmtId="165" fontId="4" fillId="3" borderId="7" xfId="3" applyNumberFormat="1" applyFont="1" applyFill="1" applyBorder="1" applyAlignment="1" applyProtection="1">
      <alignment horizontal="right" wrapText="1"/>
      <protection locked="0"/>
    </xf>
    <xf numFmtId="165" fontId="4" fillId="3" borderId="6" xfId="3" applyNumberFormat="1" applyFont="1" applyFill="1" applyBorder="1" applyAlignment="1" applyProtection="1">
      <alignment horizontal="right" wrapText="1"/>
      <protection locked="0"/>
    </xf>
    <xf numFmtId="165" fontId="8" fillId="3" borderId="6" xfId="0" applyNumberFormat="1" applyFont="1" applyFill="1" applyBorder="1" applyAlignment="1" applyProtection="1">
      <alignment horizontal="right"/>
      <protection locked="0"/>
    </xf>
    <xf numFmtId="165" fontId="8" fillId="3" borderId="6" xfId="0" applyNumberFormat="1" applyFont="1" applyFill="1" applyBorder="1" applyProtection="1">
      <protection locked="0"/>
    </xf>
    <xf numFmtId="165" fontId="4" fillId="3" borderId="6" xfId="3" applyNumberFormat="1" applyFont="1" applyFill="1" applyBorder="1" applyAlignment="1" applyProtection="1">
      <alignment horizontal="right"/>
      <protection locked="0"/>
    </xf>
    <xf numFmtId="165" fontId="3" fillId="3" borderId="6" xfId="3" applyNumberFormat="1" applyFont="1" applyFill="1" applyBorder="1" applyAlignment="1" applyProtection="1">
      <protection locked="0"/>
    </xf>
    <xf numFmtId="165" fontId="4" fillId="3" borderId="7" xfId="3" applyNumberFormat="1" applyFont="1" applyFill="1" applyBorder="1" applyAlignment="1" applyProtection="1">
      <protection locked="0"/>
    </xf>
    <xf numFmtId="165" fontId="4" fillId="3" borderId="6" xfId="3" applyNumberFormat="1" applyFont="1" applyFill="1" applyBorder="1" applyAlignment="1" applyProtection="1">
      <protection locked="0"/>
    </xf>
    <xf numFmtId="165" fontId="4" fillId="3" borderId="7" xfId="3" applyNumberFormat="1" applyFont="1" applyFill="1" applyBorder="1" applyAlignment="1" applyProtection="1">
      <alignment wrapText="1"/>
      <protection locked="0"/>
    </xf>
    <xf numFmtId="165" fontId="4" fillId="3" borderId="6" xfId="3" applyNumberFormat="1" applyFont="1" applyFill="1" applyBorder="1" applyAlignment="1" applyProtection="1">
      <alignment wrapText="1"/>
      <protection locked="0"/>
    </xf>
    <xf numFmtId="165" fontId="3" fillId="3" borderId="7" xfId="3" applyNumberFormat="1" applyFont="1" applyFill="1" applyBorder="1" applyAlignment="1" applyProtection="1">
      <alignment wrapText="1"/>
      <protection locked="0"/>
    </xf>
    <xf numFmtId="165" fontId="3" fillId="3" borderId="6" xfId="3" applyNumberFormat="1" applyFont="1" applyFill="1" applyBorder="1" applyAlignment="1" applyProtection="1">
      <alignment wrapText="1"/>
      <protection locked="0"/>
    </xf>
    <xf numFmtId="165" fontId="8" fillId="3" borderId="12" xfId="0" applyNumberFormat="1" applyFont="1" applyFill="1" applyBorder="1" applyProtection="1">
      <protection locked="0"/>
    </xf>
    <xf numFmtId="165" fontId="8" fillId="3" borderId="13" xfId="0" applyNumberFormat="1" applyFont="1" applyFill="1" applyBorder="1" applyProtection="1">
      <protection locked="0"/>
    </xf>
    <xf numFmtId="165" fontId="8" fillId="3" borderId="75" xfId="0" applyNumberFormat="1" applyFont="1" applyFill="1" applyBorder="1" applyProtection="1">
      <protection locked="0"/>
    </xf>
    <xf numFmtId="165" fontId="8" fillId="3" borderId="5" xfId="0" applyNumberFormat="1" applyFon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165" fontId="8" fillId="3" borderId="11" xfId="0" applyNumberFormat="1" applyFont="1" applyFill="1" applyBorder="1" applyProtection="1">
      <protection locked="0"/>
    </xf>
    <xf numFmtId="165" fontId="0" fillId="3" borderId="11" xfId="0" applyNumberFormat="1" applyFill="1" applyBorder="1" applyProtection="1">
      <protection locked="0"/>
    </xf>
    <xf numFmtId="165" fontId="8" fillId="3" borderId="19" xfId="0" applyNumberFormat="1" applyFont="1" applyFill="1" applyBorder="1" applyProtection="1">
      <protection locked="0"/>
    </xf>
    <xf numFmtId="165" fontId="17" fillId="0" borderId="20" xfId="4" quotePrefix="1" applyNumberFormat="1" applyFont="1" applyFill="1" applyBorder="1" applyAlignment="1">
      <alignment horizontal="center"/>
    </xf>
    <xf numFmtId="165" fontId="17" fillId="0" borderId="13" xfId="4" applyNumberFormat="1" applyFont="1" applyFill="1" applyBorder="1" applyAlignment="1">
      <alignment horizontal="center"/>
    </xf>
    <xf numFmtId="165" fontId="17" fillId="0" borderId="12" xfId="4" applyNumberFormat="1" applyFont="1" applyFill="1" applyBorder="1" applyAlignment="1">
      <alignment horizontal="center"/>
    </xf>
    <xf numFmtId="165" fontId="0" fillId="0" borderId="0" xfId="0" applyNumberFormat="1" applyFill="1"/>
    <xf numFmtId="165" fontId="11" fillId="0" borderId="0" xfId="0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/>
    <xf numFmtId="171" fontId="11" fillId="0" borderId="72" xfId="4" applyNumberFormat="1" applyFont="1" applyFill="1" applyBorder="1" applyAlignment="1" applyProtection="1">
      <alignment horizontal="center" vertical="center"/>
    </xf>
    <xf numFmtId="165" fontId="8" fillId="3" borderId="14" xfId="0" applyNumberFormat="1" applyFont="1" applyFill="1" applyBorder="1" applyProtection="1">
      <protection locked="0"/>
    </xf>
    <xf numFmtId="165" fontId="8" fillId="2" borderId="16" xfId="0" applyNumberFormat="1" applyFont="1" applyFill="1" applyBorder="1"/>
    <xf numFmtId="165" fontId="8" fillId="3" borderId="20" xfId="0" applyNumberFormat="1" applyFont="1" applyFill="1" applyBorder="1" applyProtection="1">
      <protection locked="0"/>
    </xf>
    <xf numFmtId="165" fontId="8" fillId="3" borderId="84" xfId="0" applyNumberFormat="1" applyFont="1" applyFill="1" applyBorder="1" applyProtection="1">
      <protection locked="0"/>
    </xf>
    <xf numFmtId="165" fontId="8" fillId="3" borderId="7" xfId="0" applyNumberFormat="1" applyFont="1" applyFill="1" applyBorder="1" applyProtection="1">
      <protection locked="0"/>
    </xf>
    <xf numFmtId="165" fontId="8" fillId="3" borderId="85" xfId="0" applyNumberFormat="1" applyFont="1" applyFill="1" applyBorder="1" applyProtection="1">
      <protection locked="0"/>
    </xf>
    <xf numFmtId="165" fontId="0" fillId="3" borderId="85" xfId="0" applyNumberFormat="1" applyFill="1" applyBorder="1" applyProtection="1">
      <protection locked="0"/>
    </xf>
    <xf numFmtId="165" fontId="8" fillId="3" borderId="21" xfId="0" applyNumberFormat="1" applyFont="1" applyFill="1" applyBorder="1" applyProtection="1">
      <protection locked="0"/>
    </xf>
    <xf numFmtId="165" fontId="0" fillId="3" borderId="86" xfId="0" applyNumberFormat="1" applyFill="1" applyBorder="1" applyProtection="1">
      <protection locked="0"/>
    </xf>
    <xf numFmtId="165" fontId="8" fillId="2" borderId="14" xfId="0" applyNumberFormat="1" applyFont="1" applyFill="1" applyBorder="1"/>
    <xf numFmtId="165" fontId="31" fillId="3" borderId="85" xfId="0" applyNumberFormat="1" applyFont="1" applyFill="1" applyBorder="1" applyProtection="1">
      <protection locked="0"/>
    </xf>
    <xf numFmtId="165" fontId="11" fillId="0" borderId="85" xfId="0" applyNumberFormat="1" applyFont="1" applyBorder="1" applyAlignment="1">
      <alignment horizontal="right"/>
    </xf>
    <xf numFmtId="165" fontId="29" fillId="3" borderId="85" xfId="0" applyNumberFormat="1" applyFont="1" applyFill="1" applyBorder="1" applyAlignment="1" applyProtection="1">
      <alignment horizontal="right"/>
      <protection locked="0"/>
    </xf>
    <xf numFmtId="165" fontId="31" fillId="3" borderId="85" xfId="0" applyNumberFormat="1" applyFont="1" applyFill="1" applyBorder="1" applyAlignment="1" applyProtection="1">
      <alignment horizontal="right"/>
      <protection locked="0"/>
    </xf>
    <xf numFmtId="165" fontId="8" fillId="0" borderId="85" xfId="0" applyNumberFormat="1" applyFont="1" applyBorder="1" applyAlignment="1">
      <alignment horizontal="right"/>
    </xf>
    <xf numFmtId="165" fontId="11" fillId="4" borderId="85" xfId="0" applyNumberFormat="1" applyFont="1" applyFill="1" applyBorder="1" applyAlignment="1">
      <alignment horizontal="right"/>
    </xf>
    <xf numFmtId="165" fontId="11" fillId="3" borderId="85" xfId="0" applyNumberFormat="1" applyFont="1" applyFill="1" applyBorder="1" applyAlignment="1" applyProtection="1">
      <alignment horizontal="right"/>
      <protection locked="0"/>
    </xf>
    <xf numFmtId="165" fontId="8" fillId="3" borderId="85" xfId="0" applyNumberFormat="1" applyFont="1" applyFill="1" applyBorder="1" applyAlignment="1" applyProtection="1">
      <alignment horizontal="right"/>
      <protection locked="0"/>
    </xf>
    <xf numFmtId="165" fontId="11" fillId="3" borderId="85" xfId="0" applyNumberFormat="1" applyFont="1" applyFill="1" applyBorder="1" applyProtection="1">
      <protection locked="0"/>
    </xf>
    <xf numFmtId="165" fontId="11" fillId="0" borderId="85" xfId="0" applyNumberFormat="1" applyFont="1" applyBorder="1"/>
    <xf numFmtId="165" fontId="8" fillId="0" borderId="85" xfId="0" applyNumberFormat="1" applyFont="1" applyBorder="1"/>
    <xf numFmtId="165" fontId="11" fillId="4" borderId="85" xfId="0" applyNumberFormat="1" applyFont="1" applyFill="1" applyBorder="1"/>
    <xf numFmtId="165" fontId="11" fillId="4" borderId="83" xfId="0" applyNumberFormat="1" applyFont="1" applyFill="1" applyBorder="1"/>
    <xf numFmtId="171" fontId="11" fillId="0" borderId="87" xfId="4" applyNumberFormat="1" applyFont="1" applyFill="1" applyBorder="1" applyAlignment="1" applyProtection="1">
      <alignment horizontal="center" vertical="center"/>
    </xf>
    <xf numFmtId="165" fontId="8" fillId="0" borderId="89" xfId="0" applyNumberFormat="1" applyFont="1" applyBorder="1"/>
    <xf numFmtId="165" fontId="19" fillId="0" borderId="16" xfId="0" applyNumberFormat="1" applyFont="1" applyFill="1" applyBorder="1" applyProtection="1"/>
    <xf numFmtId="165" fontId="17" fillId="0" borderId="84" xfId="4" applyNumberFormat="1" applyFont="1" applyFill="1" applyBorder="1" applyAlignment="1">
      <alignment horizontal="center"/>
    </xf>
    <xf numFmtId="165" fontId="17" fillId="3" borderId="84" xfId="4" applyNumberFormat="1" applyFont="1" applyFill="1" applyBorder="1" applyProtection="1">
      <protection locked="0"/>
    </xf>
    <xf numFmtId="165" fontId="17" fillId="0" borderId="85" xfId="4" applyNumberFormat="1" applyFont="1" applyBorder="1"/>
    <xf numFmtId="165" fontId="19" fillId="3" borderId="85" xfId="4" applyNumberFormat="1" applyFont="1" applyFill="1" applyBorder="1" applyProtection="1">
      <protection locked="0"/>
    </xf>
    <xf numFmtId="165" fontId="19" fillId="4" borderId="85" xfId="4" applyNumberFormat="1" applyFont="1" applyFill="1" applyBorder="1"/>
    <xf numFmtId="165" fontId="19" fillId="0" borderId="85" xfId="4" applyNumberFormat="1" applyFont="1" applyBorder="1"/>
    <xf numFmtId="165" fontId="17" fillId="3" borderId="85" xfId="4" applyNumberFormat="1" applyFont="1" applyFill="1" applyBorder="1" applyProtection="1">
      <protection locked="0"/>
    </xf>
    <xf numFmtId="165" fontId="19" fillId="3" borderId="86" xfId="4" applyNumberFormat="1" applyFont="1" applyFill="1" applyBorder="1" applyProtection="1">
      <protection locked="0"/>
    </xf>
    <xf numFmtId="165" fontId="19" fillId="0" borderId="16" xfId="4" applyNumberFormat="1" applyFont="1" applyBorder="1"/>
    <xf numFmtId="165" fontId="17" fillId="0" borderId="84" xfId="4" applyNumberFormat="1" applyFont="1" applyBorder="1"/>
    <xf numFmtId="165" fontId="19" fillId="0" borderId="85" xfId="4" applyNumberFormat="1" applyFont="1" applyFill="1" applyBorder="1"/>
    <xf numFmtId="165" fontId="17" fillId="0" borderId="86" xfId="4" applyNumberFormat="1" applyFont="1" applyBorder="1"/>
    <xf numFmtId="165" fontId="33" fillId="0" borderId="0" xfId="0" applyNumberFormat="1" applyFont="1" applyFill="1" applyProtection="1"/>
    <xf numFmtId="171" fontId="11" fillId="0" borderId="22" xfId="4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Alignment="1">
      <alignment horizontal="left"/>
    </xf>
    <xf numFmtId="165" fontId="11" fillId="4" borderId="3" xfId="0" applyNumberFormat="1" applyFont="1" applyFill="1" applyBorder="1" applyProtection="1"/>
    <xf numFmtId="165" fontId="11" fillId="4" borderId="4" xfId="0" applyNumberFormat="1" applyFont="1" applyFill="1" applyBorder="1" applyProtection="1"/>
    <xf numFmtId="165" fontId="11" fillId="4" borderId="88" xfId="0" applyNumberFormat="1" applyFont="1" applyFill="1" applyBorder="1" applyProtection="1"/>
    <xf numFmtId="165" fontId="3" fillId="0" borderId="7" xfId="3" applyNumberFormat="1" applyFont="1" applyFill="1" applyBorder="1" applyAlignment="1" applyProtection="1">
      <alignment horizontal="right"/>
    </xf>
    <xf numFmtId="165" fontId="3" fillId="0" borderId="6" xfId="3" applyNumberFormat="1" applyFont="1" applyFill="1" applyBorder="1" applyAlignment="1" applyProtection="1">
      <alignment horizontal="right"/>
    </xf>
    <xf numFmtId="165" fontId="11" fillId="0" borderId="6" xfId="0" applyNumberFormat="1" applyFont="1" applyBorder="1" applyAlignment="1" applyProtection="1">
      <alignment horizontal="right"/>
    </xf>
    <xf numFmtId="165" fontId="11" fillId="0" borderId="85" xfId="0" applyNumberFormat="1" applyFont="1" applyBorder="1" applyAlignment="1" applyProtection="1">
      <alignment horizontal="right"/>
    </xf>
    <xf numFmtId="165" fontId="3" fillId="0" borderId="7" xfId="3" applyNumberFormat="1" applyFont="1" applyFill="1" applyBorder="1" applyAlignment="1" applyProtection="1">
      <alignment horizontal="right" wrapText="1"/>
    </xf>
    <xf numFmtId="165" fontId="3" fillId="0" borderId="6" xfId="3" applyNumberFormat="1" applyFont="1" applyFill="1" applyBorder="1" applyAlignment="1" applyProtection="1">
      <alignment horizontal="right" wrapText="1"/>
    </xf>
    <xf numFmtId="165" fontId="3" fillId="4" borderId="7" xfId="3" applyNumberFormat="1" applyFont="1" applyFill="1" applyBorder="1" applyAlignment="1" applyProtection="1">
      <alignment horizontal="right"/>
    </xf>
    <xf numFmtId="165" fontId="3" fillId="4" borderId="6" xfId="3" applyNumberFormat="1" applyFont="1" applyFill="1" applyBorder="1" applyAlignment="1" applyProtection="1">
      <alignment horizontal="right"/>
    </xf>
    <xf numFmtId="165" fontId="11" fillId="4" borderId="6" xfId="0" applyNumberFormat="1" applyFont="1" applyFill="1" applyBorder="1" applyAlignment="1" applyProtection="1">
      <alignment horizontal="right"/>
    </xf>
    <xf numFmtId="165" fontId="11" fillId="4" borderId="85" xfId="0" applyNumberFormat="1" applyFont="1" applyFill="1" applyBorder="1" applyAlignment="1" applyProtection="1">
      <alignment horizontal="right"/>
    </xf>
    <xf numFmtId="165" fontId="13" fillId="0" borderId="27" xfId="3" applyNumberFormat="1" applyFont="1" applyFill="1" applyBorder="1" applyAlignment="1" applyProtection="1"/>
    <xf numFmtId="165" fontId="4" fillId="0" borderId="21" xfId="3" applyNumberFormat="1" applyFont="1" applyFill="1" applyBorder="1" applyAlignment="1" applyProtection="1">
      <alignment horizontal="right"/>
    </xf>
    <xf numFmtId="165" fontId="4" fillId="0" borderId="6" xfId="3" applyNumberFormat="1" applyFont="1" applyFill="1" applyBorder="1" applyAlignment="1" applyProtection="1">
      <alignment horizontal="right"/>
    </xf>
    <xf numFmtId="165" fontId="8" fillId="0" borderId="6" xfId="0" applyNumberFormat="1" applyFont="1" applyBorder="1" applyAlignment="1" applyProtection="1">
      <alignment horizontal="right"/>
    </xf>
    <xf numFmtId="165" fontId="8" fillId="0" borderId="85" xfId="0" applyNumberFormat="1" applyFont="1" applyBorder="1" applyAlignment="1" applyProtection="1">
      <alignment horizontal="right"/>
    </xf>
    <xf numFmtId="165" fontId="22" fillId="4" borderId="27" xfId="3" applyNumberFormat="1" applyFont="1" applyFill="1" applyBorder="1" applyAlignment="1" applyProtection="1">
      <alignment horizontal="left"/>
    </xf>
    <xf numFmtId="165" fontId="22" fillId="0" borderId="27" xfId="3" applyNumberFormat="1" applyFont="1" applyFill="1" applyBorder="1" applyAlignment="1" applyProtection="1">
      <alignment wrapText="1"/>
    </xf>
    <xf numFmtId="165" fontId="22" fillId="4" borderId="27" xfId="3" applyNumberFormat="1" applyFont="1" applyFill="1" applyBorder="1" applyAlignment="1" applyProtection="1"/>
    <xf numFmtId="165" fontId="0" fillId="0" borderId="27" xfId="0" applyNumberFormat="1" applyFont="1" applyFill="1" applyBorder="1" applyProtection="1"/>
    <xf numFmtId="165" fontId="23" fillId="0" borderId="7" xfId="0" applyNumberFormat="1" applyFont="1" applyFill="1" applyBorder="1" applyAlignment="1" applyProtection="1">
      <alignment horizontal="right"/>
    </xf>
    <xf numFmtId="165" fontId="8" fillId="0" borderId="6" xfId="0" applyNumberFormat="1" applyFont="1" applyFill="1" applyBorder="1" applyAlignment="1" applyProtection="1">
      <alignment horizontal="right"/>
    </xf>
    <xf numFmtId="165" fontId="8" fillId="0" borderId="35" xfId="4" applyNumberFormat="1" applyFont="1" applyFill="1" applyBorder="1" applyAlignment="1" applyProtection="1">
      <alignment horizontal="right" vertical="center" wrapText="1"/>
    </xf>
    <xf numFmtId="165" fontId="8" fillId="0" borderId="65" xfId="4" applyNumberFormat="1" applyFont="1" applyFill="1" applyBorder="1" applyAlignment="1" applyProtection="1">
      <alignment horizontal="right" vertical="center" wrapText="1"/>
    </xf>
    <xf numFmtId="165" fontId="8" fillId="0" borderId="33" xfId="4" applyNumberFormat="1" applyFont="1" applyFill="1" applyBorder="1" applyAlignment="1" applyProtection="1">
      <alignment horizontal="right" vertical="center" wrapText="1"/>
    </xf>
    <xf numFmtId="165" fontId="8" fillId="0" borderId="66" xfId="4" applyNumberFormat="1" applyFont="1" applyFill="1" applyBorder="1" applyAlignment="1" applyProtection="1">
      <alignment horizontal="right" vertical="center" wrapText="1"/>
    </xf>
    <xf numFmtId="167" fontId="8" fillId="0" borderId="33" xfId="4" applyNumberFormat="1" applyFont="1" applyFill="1" applyBorder="1" applyAlignment="1" applyProtection="1">
      <alignment horizontal="right" vertical="center" wrapText="1"/>
    </xf>
    <xf numFmtId="167" fontId="8" fillId="0" borderId="66" xfId="4" applyNumberFormat="1" applyFont="1" applyFill="1" applyBorder="1" applyAlignment="1" applyProtection="1">
      <alignment horizontal="right" vertical="center" wrapText="1"/>
    </xf>
    <xf numFmtId="166" fontId="8" fillId="0" borderId="33" xfId="4" applyNumberFormat="1" applyFont="1" applyFill="1" applyBorder="1" applyAlignment="1" applyProtection="1">
      <alignment horizontal="right" vertical="center" wrapText="1"/>
    </xf>
    <xf numFmtId="166" fontId="8" fillId="0" borderId="66" xfId="4" applyNumberFormat="1" applyFont="1" applyFill="1" applyBorder="1" applyAlignment="1" applyProtection="1">
      <alignment horizontal="right" vertical="center" wrapText="1"/>
    </xf>
    <xf numFmtId="166" fontId="8" fillId="0" borderId="38" xfId="1" applyNumberFormat="1" applyFont="1" applyFill="1" applyBorder="1" applyAlignment="1" applyProtection="1">
      <alignment horizontal="right" vertical="center" wrapText="1"/>
    </xf>
    <xf numFmtId="166" fontId="8" fillId="0" borderId="38" xfId="4" applyNumberFormat="1" applyFont="1" applyFill="1" applyBorder="1" applyAlignment="1" applyProtection="1">
      <alignment horizontal="right" vertical="center" wrapText="1"/>
    </xf>
    <xf numFmtId="166" fontId="8" fillId="0" borderId="67" xfId="4" applyNumberFormat="1" applyFont="1" applyFill="1" applyBorder="1" applyAlignment="1" applyProtection="1">
      <alignment horizontal="right" vertical="center" wrapText="1"/>
    </xf>
    <xf numFmtId="165" fontId="23" fillId="3" borderId="6" xfId="0" applyNumberFormat="1" applyFont="1" applyFill="1" applyBorder="1" applyAlignment="1" applyProtection="1">
      <alignment horizontal="right"/>
      <protection locked="0"/>
    </xf>
    <xf numFmtId="165" fontId="23" fillId="3" borderId="6" xfId="0" applyNumberFormat="1" applyFont="1" applyFill="1" applyBorder="1" applyProtection="1">
      <protection locked="0"/>
    </xf>
    <xf numFmtId="165" fontId="23" fillId="3" borderId="70" xfId="0" applyNumberFormat="1" applyFont="1" applyFill="1" applyBorder="1" applyProtection="1">
      <protection locked="0"/>
    </xf>
    <xf numFmtId="165" fontId="22" fillId="3" borderId="6" xfId="0" applyNumberFormat="1" applyFont="1" applyFill="1" applyBorder="1" applyAlignment="1" applyProtection="1">
      <alignment horizontal="right"/>
      <protection locked="0"/>
    </xf>
    <xf numFmtId="165" fontId="22" fillId="3" borderId="6" xfId="0" applyNumberFormat="1" applyFont="1" applyFill="1" applyBorder="1" applyProtection="1">
      <protection locked="0"/>
    </xf>
    <xf numFmtId="165" fontId="22" fillId="3" borderId="70" xfId="0" applyNumberFormat="1" applyFont="1" applyFill="1" applyBorder="1" applyProtection="1">
      <protection locked="0"/>
    </xf>
    <xf numFmtId="165" fontId="12" fillId="0" borderId="27" xfId="3" applyNumberFormat="1" applyFont="1" applyFill="1" applyBorder="1" applyAlignment="1" applyProtection="1">
      <alignment wrapText="1"/>
      <protection hidden="1"/>
    </xf>
    <xf numFmtId="165" fontId="12" fillId="0" borderId="27" xfId="3" applyNumberFormat="1" applyFont="1" applyFill="1" applyBorder="1" applyAlignment="1" applyProtection="1">
      <protection hidden="1"/>
    </xf>
    <xf numFmtId="165" fontId="12" fillId="4" borderId="27" xfId="3" applyNumberFormat="1" applyFont="1" applyFill="1" applyBorder="1" applyAlignment="1" applyProtection="1">
      <protection hidden="1"/>
    </xf>
    <xf numFmtId="165" fontId="12" fillId="4" borderId="32" xfId="3" applyNumberFormat="1" applyFont="1" applyFill="1" applyBorder="1" applyAlignment="1" applyProtection="1">
      <alignment wrapText="1"/>
      <protection hidden="1"/>
    </xf>
    <xf numFmtId="165" fontId="22" fillId="4" borderId="3" xfId="3" applyNumberFormat="1" applyFont="1" applyFill="1" applyBorder="1" applyAlignment="1" applyProtection="1">
      <protection hidden="1"/>
    </xf>
    <xf numFmtId="165" fontId="22" fillId="4" borderId="4" xfId="3" applyNumberFormat="1" applyFont="1" applyFill="1" applyBorder="1" applyAlignment="1" applyProtection="1">
      <protection hidden="1"/>
    </xf>
    <xf numFmtId="165" fontId="22" fillId="3" borderId="7" xfId="3" applyNumberFormat="1" applyFont="1" applyFill="1" applyBorder="1" applyAlignment="1" applyProtection="1">
      <protection locked="0"/>
    </xf>
    <xf numFmtId="165" fontId="31" fillId="3" borderId="6" xfId="3" applyNumberFormat="1" applyFont="1" applyFill="1" applyBorder="1" applyAlignment="1" applyProtection="1">
      <protection locked="0"/>
    </xf>
    <xf numFmtId="165" fontId="22" fillId="0" borderId="7" xfId="3" applyNumberFormat="1" applyFont="1" applyFill="1" applyBorder="1" applyAlignment="1" applyProtection="1">
      <alignment horizontal="right"/>
      <protection hidden="1"/>
    </xf>
    <xf numFmtId="165" fontId="22" fillId="0" borderId="6" xfId="3" applyNumberFormat="1" applyFont="1" applyFill="1" applyBorder="1" applyAlignment="1" applyProtection="1">
      <alignment horizontal="right"/>
      <protection hidden="1"/>
    </xf>
    <xf numFmtId="165" fontId="23" fillId="3" borderId="7" xfId="3" applyNumberFormat="1" applyFont="1" applyFill="1" applyBorder="1" applyAlignment="1" applyProtection="1">
      <alignment horizontal="right"/>
      <protection locked="0"/>
    </xf>
    <xf numFmtId="165" fontId="23" fillId="3" borderId="6" xfId="3" applyNumberFormat="1" applyFont="1" applyFill="1" applyBorder="1" applyAlignment="1" applyProtection="1">
      <alignment horizontal="right"/>
      <protection locked="0"/>
    </xf>
    <xf numFmtId="165" fontId="23" fillId="3" borderId="7" xfId="3" applyNumberFormat="1" applyFont="1" applyFill="1" applyBorder="1" applyAlignment="1" applyProtection="1">
      <alignment horizontal="right" vertical="top" wrapText="1"/>
      <protection locked="0"/>
    </xf>
    <xf numFmtId="165" fontId="23" fillId="3" borderId="6" xfId="3" applyNumberFormat="1" applyFont="1" applyFill="1" applyBorder="1" applyAlignment="1" applyProtection="1">
      <alignment horizontal="right" vertical="top" wrapText="1"/>
      <protection locked="0"/>
    </xf>
    <xf numFmtId="165" fontId="22" fillId="3" borderId="7" xfId="3" applyNumberFormat="1" applyFont="1" applyFill="1" applyBorder="1" applyAlignment="1" applyProtection="1">
      <alignment horizontal="right"/>
      <protection locked="0"/>
    </xf>
    <xf numFmtId="165" fontId="22" fillId="3" borderId="6" xfId="3" applyNumberFormat="1" applyFont="1" applyFill="1" applyBorder="1" applyAlignment="1" applyProtection="1">
      <alignment horizontal="right"/>
      <protection locked="0"/>
    </xf>
    <xf numFmtId="165" fontId="22" fillId="3" borderId="7" xfId="3" applyNumberFormat="1" applyFont="1" applyFill="1" applyBorder="1" applyAlignment="1" applyProtection="1">
      <alignment horizontal="right" wrapText="1"/>
      <protection locked="0"/>
    </xf>
    <xf numFmtId="165" fontId="22" fillId="3" borderId="6" xfId="3" applyNumberFormat="1" applyFont="1" applyFill="1" applyBorder="1" applyAlignment="1" applyProtection="1">
      <alignment horizontal="right" wrapText="1"/>
      <protection locked="0"/>
    </xf>
    <xf numFmtId="165" fontId="22" fillId="0" borderId="7" xfId="3" applyNumberFormat="1" applyFont="1" applyFill="1" applyBorder="1" applyAlignment="1" applyProtection="1">
      <alignment horizontal="right" wrapText="1"/>
      <protection hidden="1"/>
    </xf>
    <xf numFmtId="165" fontId="22" fillId="0" borderId="6" xfId="3" applyNumberFormat="1" applyFont="1" applyFill="1" applyBorder="1" applyAlignment="1" applyProtection="1">
      <alignment horizontal="right" wrapText="1"/>
      <protection hidden="1"/>
    </xf>
    <xf numFmtId="165" fontId="29" fillId="3" borderId="6" xfId="3" applyNumberFormat="1" applyFont="1" applyFill="1" applyBorder="1" applyAlignment="1" applyProtection="1">
      <alignment horizontal="right"/>
      <protection locked="0"/>
    </xf>
    <xf numFmtId="165" fontId="31" fillId="3" borderId="6" xfId="3" applyNumberFormat="1" applyFont="1" applyFill="1" applyBorder="1" applyAlignment="1" applyProtection="1">
      <alignment horizontal="right"/>
      <protection locked="0"/>
    </xf>
    <xf numFmtId="165" fontId="23" fillId="0" borderId="21" xfId="3" applyNumberFormat="1" applyFont="1" applyFill="1" applyBorder="1" applyAlignment="1" applyProtection="1">
      <alignment horizontal="right"/>
      <protection hidden="1"/>
    </xf>
    <xf numFmtId="165" fontId="23" fillId="0" borderId="6" xfId="3" applyNumberFormat="1" applyFont="1" applyFill="1" applyBorder="1" applyAlignment="1" applyProtection="1">
      <alignment horizontal="right"/>
      <protection hidden="1"/>
    </xf>
    <xf numFmtId="165" fontId="22" fillId="4" borderId="7" xfId="3" applyNumberFormat="1" applyFont="1" applyFill="1" applyBorder="1" applyAlignment="1" applyProtection="1">
      <alignment horizontal="right"/>
      <protection hidden="1"/>
    </xf>
    <xf numFmtId="165" fontId="22" fillId="4" borderId="6" xfId="3" applyNumberFormat="1" applyFont="1" applyFill="1" applyBorder="1" applyAlignment="1" applyProtection="1">
      <alignment horizontal="right"/>
      <protection hidden="1"/>
    </xf>
    <xf numFmtId="165" fontId="23" fillId="3" borderId="7" xfId="3" applyNumberFormat="1" applyFont="1" applyFill="1" applyBorder="1" applyAlignment="1" applyProtection="1">
      <alignment horizontal="right" wrapText="1"/>
      <protection locked="0"/>
    </xf>
    <xf numFmtId="165" fontId="23" fillId="3" borderId="6" xfId="3" applyNumberFormat="1" applyFont="1" applyFill="1" applyBorder="1" applyAlignment="1" applyProtection="1">
      <alignment horizontal="right" wrapText="1"/>
      <protection locked="0"/>
    </xf>
    <xf numFmtId="165" fontId="23" fillId="0" borderId="7" xfId="3" applyNumberFormat="1" applyFont="1" applyFill="1" applyBorder="1" applyAlignment="1" applyProtection="1">
      <alignment horizontal="right"/>
      <protection hidden="1"/>
    </xf>
    <xf numFmtId="165" fontId="22" fillId="3" borderId="6" xfId="3" applyNumberFormat="1" applyFont="1" applyFill="1" applyBorder="1" applyAlignment="1" applyProtection="1">
      <protection locked="0"/>
    </xf>
    <xf numFmtId="165" fontId="22" fillId="0" borderId="7" xfId="3" applyNumberFormat="1" applyFont="1" applyFill="1" applyBorder="1" applyAlignment="1" applyProtection="1">
      <protection hidden="1"/>
    </xf>
    <xf numFmtId="165" fontId="22" fillId="0" borderId="6" xfId="3" applyNumberFormat="1" applyFont="1" applyFill="1" applyBorder="1" applyAlignment="1" applyProtection="1">
      <protection hidden="1"/>
    </xf>
    <xf numFmtId="165" fontId="23" fillId="3" borderId="7" xfId="3" applyNumberFormat="1" applyFont="1" applyFill="1" applyBorder="1" applyAlignment="1" applyProtection="1">
      <protection locked="0"/>
    </xf>
    <xf numFmtId="165" fontId="23" fillId="3" borderId="6" xfId="3" applyNumberFormat="1" applyFont="1" applyFill="1" applyBorder="1" applyAlignment="1" applyProtection="1">
      <protection locked="0"/>
    </xf>
    <xf numFmtId="165" fontId="23" fillId="3" borderId="7" xfId="3" applyNumberFormat="1" applyFont="1" applyFill="1" applyBorder="1" applyAlignment="1" applyProtection="1">
      <alignment wrapText="1"/>
      <protection locked="0"/>
    </xf>
    <xf numFmtId="165" fontId="23" fillId="3" borderId="6" xfId="3" applyNumberFormat="1" applyFont="1" applyFill="1" applyBorder="1" applyAlignment="1" applyProtection="1">
      <alignment wrapText="1"/>
      <protection locked="0"/>
    </xf>
    <xf numFmtId="165" fontId="22" fillId="3" borderId="7" xfId="3" applyNumberFormat="1" applyFont="1" applyFill="1" applyBorder="1" applyAlignment="1" applyProtection="1">
      <alignment wrapText="1"/>
      <protection locked="0"/>
    </xf>
    <xf numFmtId="165" fontId="22" fillId="3" borderId="6" xfId="3" applyNumberFormat="1" applyFont="1" applyFill="1" applyBorder="1" applyAlignment="1" applyProtection="1">
      <alignment wrapText="1"/>
      <protection locked="0"/>
    </xf>
    <xf numFmtId="165" fontId="23" fillId="0" borderId="7" xfId="3" applyNumberFormat="1" applyFont="1" applyFill="1" applyBorder="1" applyAlignment="1" applyProtection="1">
      <protection hidden="1"/>
    </xf>
    <xf numFmtId="165" fontId="23" fillId="0" borderId="6" xfId="3" applyNumberFormat="1" applyFont="1" applyFill="1" applyBorder="1" applyAlignment="1" applyProtection="1">
      <protection hidden="1"/>
    </xf>
    <xf numFmtId="165" fontId="22" fillId="4" borderId="7" xfId="3" applyNumberFormat="1" applyFont="1" applyFill="1" applyBorder="1" applyAlignment="1" applyProtection="1">
      <protection hidden="1"/>
    </xf>
    <xf numFmtId="165" fontId="22" fillId="4" borderId="6" xfId="3" applyNumberFormat="1" applyFont="1" applyFill="1" applyBorder="1" applyAlignment="1" applyProtection="1">
      <protection hidden="1"/>
    </xf>
    <xf numFmtId="165" fontId="23" fillId="0" borderId="7" xfId="3" applyNumberFormat="1" applyFont="1" applyFill="1" applyBorder="1" applyProtection="1">
      <protection hidden="1"/>
    </xf>
    <xf numFmtId="165" fontId="23" fillId="0" borderId="6" xfId="3" applyNumberFormat="1" applyFont="1" applyFill="1" applyBorder="1" applyProtection="1">
      <protection hidden="1"/>
    </xf>
    <xf numFmtId="165" fontId="22" fillId="4" borderId="8" xfId="3" applyNumberFormat="1" applyFont="1" applyFill="1" applyBorder="1" applyAlignment="1" applyProtection="1">
      <alignment wrapText="1"/>
      <protection hidden="1"/>
    </xf>
    <xf numFmtId="165" fontId="22" fillId="4" borderId="9" xfId="3" applyNumberFormat="1" applyFont="1" applyFill="1" applyBorder="1" applyAlignment="1" applyProtection="1">
      <alignment wrapText="1"/>
      <protection hidden="1"/>
    </xf>
    <xf numFmtId="165" fontId="0" fillId="3" borderId="6" xfId="0" applyNumberFormat="1" applyFont="1" applyFill="1" applyBorder="1" applyProtection="1">
      <protection locked="0"/>
    </xf>
    <xf numFmtId="165" fontId="0" fillId="3" borderId="70" xfId="0" applyNumberFormat="1" applyFont="1" applyFill="1" applyBorder="1" applyProtection="1">
      <protection locked="0"/>
    </xf>
    <xf numFmtId="165" fontId="0" fillId="3" borderId="74" xfId="0" applyNumberFormat="1" applyFont="1" applyFill="1" applyBorder="1" applyProtection="1">
      <protection locked="0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Protection="1"/>
    <xf numFmtId="165" fontId="6" fillId="0" borderId="0" xfId="0" applyNumberFormat="1" applyFont="1" applyProtection="1"/>
    <xf numFmtId="165" fontId="8" fillId="0" borderId="0" xfId="0" applyNumberFormat="1" applyFont="1" applyProtection="1"/>
    <xf numFmtId="165" fontId="8" fillId="0" borderId="0" xfId="0" applyNumberFormat="1" applyFont="1" applyBorder="1" applyProtection="1"/>
    <xf numFmtId="165" fontId="6" fillId="0" borderId="0" xfId="0" applyNumberFormat="1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 vertical="center" wrapText="1"/>
    </xf>
    <xf numFmtId="165" fontId="6" fillId="0" borderId="0" xfId="0" applyNumberFormat="1" applyFont="1" applyAlignment="1" applyProtection="1">
      <alignment horizontal="center" vertical="center" wrapText="1"/>
    </xf>
    <xf numFmtId="165" fontId="2" fillId="0" borderId="0" xfId="0" applyNumberFormat="1" applyFont="1" applyProtection="1"/>
    <xf numFmtId="165" fontId="8" fillId="0" borderId="24" xfId="0" applyNumberFormat="1" applyFont="1" applyBorder="1" applyProtection="1"/>
    <xf numFmtId="165" fontId="8" fillId="0" borderId="25" xfId="0" applyNumberFormat="1" applyFont="1" applyBorder="1" applyProtection="1"/>
    <xf numFmtId="165" fontId="8" fillId="0" borderId="26" xfId="0" applyNumberFormat="1" applyFont="1" applyBorder="1" applyProtection="1"/>
    <xf numFmtId="165" fontId="2" fillId="4" borderId="2" xfId="0" applyNumberFormat="1" applyFont="1" applyFill="1" applyBorder="1" applyProtection="1"/>
    <xf numFmtId="165" fontId="19" fillId="4" borderId="14" xfId="0" applyNumberFormat="1" applyFont="1" applyFill="1" applyBorder="1" applyProtection="1"/>
    <xf numFmtId="165" fontId="19" fillId="4" borderId="15" xfId="0" applyNumberFormat="1" applyFont="1" applyFill="1" applyBorder="1" applyProtection="1"/>
    <xf numFmtId="165" fontId="0" fillId="0" borderId="1" xfId="0" applyNumberFormat="1" applyFont="1" applyBorder="1" applyProtection="1"/>
    <xf numFmtId="165" fontId="17" fillId="0" borderId="20" xfId="4" applyNumberFormat="1" applyFont="1" applyFill="1" applyBorder="1" applyProtection="1"/>
    <xf numFmtId="165" fontId="17" fillId="0" borderId="13" xfId="4" applyNumberFormat="1" applyFont="1" applyFill="1" applyBorder="1" applyProtection="1"/>
    <xf numFmtId="165" fontId="17" fillId="0" borderId="12" xfId="4" applyNumberFormat="1" applyFont="1" applyFill="1" applyBorder="1" applyProtection="1"/>
    <xf numFmtId="165" fontId="0" fillId="0" borderId="17" xfId="0" applyNumberFormat="1" applyFont="1" applyBorder="1" applyProtection="1"/>
    <xf numFmtId="165" fontId="17" fillId="0" borderId="7" xfId="4" applyNumberFormat="1" applyFont="1" applyBorder="1" applyProtection="1"/>
    <xf numFmtId="165" fontId="17" fillId="0" borderId="6" xfId="4" applyNumberFormat="1" applyFont="1" applyBorder="1" applyProtection="1"/>
    <xf numFmtId="165" fontId="17" fillId="0" borderId="5" xfId="4" applyNumberFormat="1" applyFont="1" applyBorder="1" applyProtection="1"/>
    <xf numFmtId="165" fontId="8" fillId="0" borderId="70" xfId="0" applyNumberFormat="1" applyFont="1" applyBorder="1" applyProtection="1"/>
    <xf numFmtId="165" fontId="2" fillId="0" borderId="17" xfId="0" applyNumberFormat="1" applyFont="1" applyFill="1" applyBorder="1" applyProtection="1"/>
    <xf numFmtId="165" fontId="19" fillId="0" borderId="7" xfId="4" applyNumberFormat="1" applyFont="1" applyFill="1" applyBorder="1" applyProtection="1"/>
    <xf numFmtId="165" fontId="19" fillId="0" borderId="6" xfId="4" applyNumberFormat="1" applyFont="1" applyFill="1" applyBorder="1" applyProtection="1"/>
    <xf numFmtId="165" fontId="19" fillId="0" borderId="5" xfId="4" applyNumberFormat="1" applyFont="1" applyFill="1" applyBorder="1" applyProtection="1"/>
    <xf numFmtId="165" fontId="11" fillId="0" borderId="70" xfId="0" applyNumberFormat="1" applyFont="1" applyFill="1" applyBorder="1" applyProtection="1"/>
    <xf numFmtId="165" fontId="2" fillId="4" borderId="17" xfId="0" applyNumberFormat="1" applyFont="1" applyFill="1" applyBorder="1" applyProtection="1"/>
    <xf numFmtId="165" fontId="19" fillId="4" borderId="7" xfId="4" applyNumberFormat="1" applyFont="1" applyFill="1" applyBorder="1" applyProtection="1"/>
    <xf numFmtId="165" fontId="19" fillId="4" borderId="6" xfId="4" applyNumberFormat="1" applyFont="1" applyFill="1" applyBorder="1" applyProtection="1"/>
    <xf numFmtId="165" fontId="19" fillId="4" borderId="5" xfId="4" applyNumberFormat="1" applyFont="1" applyFill="1" applyBorder="1" applyProtection="1"/>
    <xf numFmtId="165" fontId="11" fillId="4" borderId="70" xfId="0" applyNumberFormat="1" applyFont="1" applyFill="1" applyBorder="1" applyProtection="1"/>
    <xf numFmtId="165" fontId="17" fillId="0" borderId="7" xfId="4" applyNumberFormat="1" applyFont="1" applyFill="1" applyBorder="1" applyProtection="1"/>
    <xf numFmtId="165" fontId="17" fillId="0" borderId="6" xfId="4" applyNumberFormat="1" applyFont="1" applyFill="1" applyBorder="1" applyProtection="1"/>
    <xf numFmtId="165" fontId="17" fillId="0" borderId="5" xfId="4" applyNumberFormat="1" applyFont="1" applyFill="1" applyBorder="1" applyProtection="1"/>
    <xf numFmtId="165" fontId="8" fillId="0" borderId="70" xfId="0" applyNumberFormat="1" applyFont="1" applyFill="1" applyBorder="1" applyProtection="1"/>
    <xf numFmtId="165" fontId="2" fillId="0" borderId="18" xfId="0" applyNumberFormat="1" applyFont="1" applyFill="1" applyBorder="1" applyProtection="1"/>
    <xf numFmtId="165" fontId="19" fillId="0" borderId="21" xfId="4" applyNumberFormat="1" applyFont="1" applyFill="1" applyBorder="1" applyProtection="1"/>
    <xf numFmtId="165" fontId="19" fillId="0" borderId="11" xfId="4" applyNumberFormat="1" applyFont="1" applyFill="1" applyBorder="1" applyProtection="1"/>
    <xf numFmtId="165" fontId="19" fillId="0" borderId="10" xfId="4" applyNumberFormat="1" applyFont="1" applyFill="1" applyBorder="1" applyProtection="1"/>
    <xf numFmtId="165" fontId="11" fillId="0" borderId="74" xfId="0" applyNumberFormat="1" applyFont="1" applyFill="1" applyBorder="1" applyProtection="1"/>
    <xf numFmtId="165" fontId="19" fillId="4" borderId="14" xfId="4" applyNumberFormat="1" applyFont="1" applyFill="1" applyBorder="1" applyProtection="1"/>
    <xf numFmtId="165" fontId="19" fillId="4" borderId="15" xfId="4" applyNumberFormat="1" applyFont="1" applyFill="1" applyBorder="1" applyProtection="1"/>
    <xf numFmtId="165" fontId="19" fillId="4" borderId="19" xfId="4" applyNumberFormat="1" applyFont="1" applyFill="1" applyBorder="1" applyProtection="1"/>
    <xf numFmtId="165" fontId="11" fillId="4" borderId="68" xfId="0" applyNumberFormat="1" applyFont="1" applyFill="1" applyBorder="1" applyProtection="1"/>
    <xf numFmtId="165" fontId="17" fillId="0" borderId="20" xfId="4" applyNumberFormat="1" applyFont="1" applyBorder="1" applyProtection="1"/>
    <xf numFmtId="165" fontId="17" fillId="0" borderId="13" xfId="4" applyNumberFormat="1" applyFont="1" applyBorder="1" applyProtection="1"/>
    <xf numFmtId="165" fontId="17" fillId="0" borderId="12" xfId="4" applyNumberFormat="1" applyFont="1" applyBorder="1" applyProtection="1"/>
    <xf numFmtId="165" fontId="8" fillId="0" borderId="75" xfId="0" applyNumberFormat="1" applyFont="1" applyBorder="1" applyProtection="1"/>
    <xf numFmtId="165" fontId="0" fillId="0" borderId="17" xfId="0" applyNumberFormat="1" applyFont="1" applyFill="1" applyBorder="1" applyProtection="1"/>
    <xf numFmtId="165" fontId="2" fillId="0" borderId="0" xfId="0" applyNumberFormat="1" applyFont="1" applyFill="1" applyProtection="1"/>
    <xf numFmtId="165" fontId="0" fillId="0" borderId="0" xfId="0" applyNumberFormat="1" applyFill="1" applyProtection="1"/>
    <xf numFmtId="165" fontId="0" fillId="0" borderId="18" xfId="0" applyNumberFormat="1" applyFont="1" applyBorder="1" applyProtection="1"/>
    <xf numFmtId="165" fontId="17" fillId="0" borderId="21" xfId="4" applyNumberFormat="1" applyFont="1" applyBorder="1" applyProtection="1"/>
    <xf numFmtId="165" fontId="17" fillId="0" borderId="11" xfId="4" applyNumberFormat="1" applyFont="1" applyBorder="1" applyProtection="1"/>
    <xf numFmtId="165" fontId="17" fillId="0" borderId="10" xfId="4" applyNumberFormat="1" applyFont="1" applyBorder="1" applyProtection="1"/>
    <xf numFmtId="165" fontId="8" fillId="0" borderId="74" xfId="0" applyNumberFormat="1" applyFont="1" applyBorder="1" applyProtection="1"/>
    <xf numFmtId="165" fontId="0" fillId="0" borderId="0" xfId="0" applyNumberFormat="1" applyFont="1" applyProtection="1"/>
    <xf numFmtId="165" fontId="8" fillId="0" borderId="0" xfId="4" applyNumberFormat="1" applyFont="1" applyProtection="1"/>
    <xf numFmtId="165" fontId="7" fillId="0" borderId="0" xfId="0" applyNumberFormat="1" applyFont="1" applyAlignment="1" applyProtection="1">
      <alignment horizontal="left"/>
    </xf>
    <xf numFmtId="165" fontId="0" fillId="0" borderId="0" xfId="0" applyNumberFormat="1" applyBorder="1" applyProtection="1"/>
    <xf numFmtId="165" fontId="0" fillId="0" borderId="0" xfId="0" applyNumberFormat="1" applyFont="1" applyBorder="1" applyProtection="1"/>
    <xf numFmtId="165" fontId="12" fillId="4" borderId="31" xfId="3" applyNumberFormat="1" applyFont="1" applyFill="1" applyBorder="1" applyAlignment="1" applyProtection="1"/>
    <xf numFmtId="165" fontId="5" fillId="4" borderId="3" xfId="3" applyNumberFormat="1" applyFont="1" applyFill="1" applyBorder="1" applyAlignment="1" applyProtection="1"/>
    <xf numFmtId="165" fontId="5" fillId="4" borderId="4" xfId="3" applyNumberFormat="1" applyFont="1" applyFill="1" applyBorder="1" applyAlignment="1" applyProtection="1"/>
    <xf numFmtId="165" fontId="8" fillId="4" borderId="75" xfId="0" applyNumberFormat="1" applyFont="1" applyFill="1" applyBorder="1" applyProtection="1"/>
    <xf numFmtId="165" fontId="11" fillId="0" borderId="0" xfId="0" applyNumberFormat="1" applyFont="1" applyFill="1" applyBorder="1" applyProtection="1"/>
    <xf numFmtId="165" fontId="22" fillId="0" borderId="27" xfId="3" applyNumberFormat="1" applyFont="1" applyFill="1" applyBorder="1" applyAlignment="1" applyProtection="1"/>
    <xf numFmtId="165" fontId="3" fillId="0" borderId="7" xfId="3" applyNumberFormat="1" applyFont="1" applyFill="1" applyBorder="1" applyAlignment="1" applyProtection="1"/>
    <xf numFmtId="165" fontId="3" fillId="0" borderId="6" xfId="3" applyNumberFormat="1" applyFont="1" applyFill="1" applyBorder="1" applyAlignment="1" applyProtection="1"/>
    <xf numFmtId="165" fontId="22" fillId="0" borderId="6" xfId="0" applyNumberFormat="1" applyFont="1" applyFill="1" applyBorder="1" applyProtection="1"/>
    <xf numFmtId="165" fontId="22" fillId="0" borderId="70" xfId="0" applyNumberFormat="1" applyFont="1" applyFill="1" applyBorder="1" applyProtection="1"/>
    <xf numFmtId="165" fontId="11" fillId="0" borderId="6" xfId="0" applyNumberFormat="1" applyFont="1" applyFill="1" applyBorder="1" applyAlignment="1" applyProtection="1">
      <alignment horizontal="right"/>
    </xf>
    <xf numFmtId="165" fontId="11" fillId="0" borderId="6" xfId="0" applyNumberFormat="1" applyFont="1" applyFill="1" applyBorder="1" applyProtection="1"/>
    <xf numFmtId="165" fontId="0" fillId="0" borderId="0" xfId="0" applyNumberFormat="1" applyFill="1" applyBorder="1" applyProtection="1"/>
    <xf numFmtId="165" fontId="4" fillId="0" borderId="7" xfId="3" applyNumberFormat="1" applyFont="1" applyFill="1" applyBorder="1" applyAlignment="1" applyProtection="1">
      <alignment horizontal="right"/>
    </xf>
    <xf numFmtId="165" fontId="23" fillId="0" borderId="6" xfId="0" applyNumberFormat="1" applyFont="1" applyFill="1" applyBorder="1" applyAlignment="1" applyProtection="1">
      <alignment horizontal="right"/>
    </xf>
    <xf numFmtId="165" fontId="23" fillId="0" borderId="6" xfId="0" applyNumberFormat="1" applyFont="1" applyFill="1" applyBorder="1" applyProtection="1"/>
    <xf numFmtId="165" fontId="23" fillId="0" borderId="70" xfId="0" applyNumberFormat="1" applyFont="1" applyFill="1" applyBorder="1" applyProtection="1"/>
    <xf numFmtId="165" fontId="13" fillId="0" borderId="27" xfId="3" applyNumberFormat="1" applyFont="1" applyFill="1" applyBorder="1" applyAlignment="1" applyProtection="1">
      <alignment vertical="top" wrapText="1"/>
    </xf>
    <xf numFmtId="165" fontId="22" fillId="0" borderId="6" xfId="0" applyNumberFormat="1" applyFont="1" applyFill="1" applyBorder="1" applyAlignment="1" applyProtection="1">
      <alignment horizontal="right"/>
    </xf>
    <xf numFmtId="165" fontId="8" fillId="0" borderId="6" xfId="0" applyNumberFormat="1" applyFont="1" applyBorder="1" applyProtection="1"/>
    <xf numFmtId="165" fontId="11" fillId="0" borderId="0" xfId="0" applyNumberFormat="1" applyFont="1" applyBorder="1" applyProtection="1"/>
    <xf numFmtId="165" fontId="11" fillId="4" borderId="6" xfId="0" applyNumberFormat="1" applyFont="1" applyFill="1" applyBorder="1" applyProtection="1"/>
    <xf numFmtId="165" fontId="13" fillId="0" borderId="27" xfId="3" applyNumberFormat="1" applyFont="1" applyFill="1" applyBorder="1" applyAlignment="1" applyProtection="1">
      <alignment wrapText="1"/>
    </xf>
    <xf numFmtId="165" fontId="4" fillId="0" borderId="7" xfId="3" applyNumberFormat="1" applyFont="1" applyFill="1" applyBorder="1" applyAlignment="1" applyProtection="1">
      <alignment horizontal="right" wrapText="1"/>
    </xf>
    <xf numFmtId="165" fontId="4" fillId="0" borderId="6" xfId="3" applyNumberFormat="1" applyFont="1" applyFill="1" applyBorder="1" applyAlignment="1" applyProtection="1">
      <alignment horizontal="right" wrapText="1"/>
    </xf>
    <xf numFmtId="165" fontId="8" fillId="0" borderId="6" xfId="0" applyNumberFormat="1" applyFont="1" applyFill="1" applyBorder="1" applyProtection="1"/>
    <xf numFmtId="165" fontId="4" fillId="0" borderId="7" xfId="3" applyNumberFormat="1" applyFont="1" applyFill="1" applyBorder="1" applyAlignment="1" applyProtection="1"/>
    <xf numFmtId="165" fontId="4" fillId="0" borderId="6" xfId="3" applyNumberFormat="1" applyFont="1" applyFill="1" applyBorder="1" applyAlignment="1" applyProtection="1"/>
    <xf numFmtId="165" fontId="3" fillId="0" borderId="7" xfId="3" applyNumberFormat="1" applyFont="1" applyFill="1" applyBorder="1" applyAlignment="1" applyProtection="1">
      <alignment wrapText="1"/>
    </xf>
    <xf numFmtId="165" fontId="3" fillId="0" borderId="6" xfId="3" applyNumberFormat="1" applyFont="1" applyFill="1" applyBorder="1" applyAlignment="1" applyProtection="1">
      <alignment wrapText="1"/>
    </xf>
    <xf numFmtId="165" fontId="3" fillId="4" borderId="7" xfId="3" applyNumberFormat="1" applyFont="1" applyFill="1" applyBorder="1" applyAlignment="1" applyProtection="1"/>
    <xf numFmtId="165" fontId="3" fillId="4" borderId="6" xfId="3" applyNumberFormat="1" applyFont="1" applyFill="1" applyBorder="1" applyAlignment="1" applyProtection="1"/>
    <xf numFmtId="165" fontId="13" fillId="0" borderId="27" xfId="3" applyNumberFormat="1" applyFont="1" applyFill="1" applyBorder="1" applyProtection="1"/>
    <xf numFmtId="165" fontId="4" fillId="0" borderId="7" xfId="3" applyNumberFormat="1" applyFont="1" applyFill="1" applyBorder="1" applyProtection="1"/>
    <xf numFmtId="165" fontId="4" fillId="0" borderId="6" xfId="3" applyNumberFormat="1" applyFont="1" applyFill="1" applyBorder="1" applyProtection="1"/>
    <xf numFmtId="165" fontId="22" fillId="4" borderId="32" xfId="3" applyNumberFormat="1" applyFont="1" applyFill="1" applyBorder="1" applyAlignment="1" applyProtection="1">
      <alignment wrapText="1"/>
    </xf>
    <xf numFmtId="165" fontId="3" fillId="4" borderId="8" xfId="3" applyNumberFormat="1" applyFont="1" applyFill="1" applyBorder="1" applyAlignment="1" applyProtection="1">
      <alignment wrapText="1"/>
    </xf>
    <xf numFmtId="165" fontId="3" fillId="4" borderId="9" xfId="3" applyNumberFormat="1" applyFont="1" applyFill="1" applyBorder="1" applyAlignment="1" applyProtection="1">
      <alignment wrapText="1"/>
    </xf>
    <xf numFmtId="165" fontId="11" fillId="4" borderId="9" xfId="0" applyNumberFormat="1" applyFont="1" applyFill="1" applyBorder="1" applyProtection="1"/>
    <xf numFmtId="165" fontId="11" fillId="4" borderId="71" xfId="0" applyNumberFormat="1" applyFont="1" applyFill="1" applyBorder="1" applyProtection="1"/>
    <xf numFmtId="165" fontId="0" fillId="0" borderId="0" xfId="0" applyNumberFormat="1" applyFont="1" applyFill="1" applyProtection="1"/>
    <xf numFmtId="165" fontId="8" fillId="0" borderId="0" xfId="0" applyNumberFormat="1" applyFont="1" applyFill="1" applyProtection="1"/>
    <xf numFmtId="165" fontId="6" fillId="0" borderId="0" xfId="0" applyNumberFormat="1" applyFont="1" applyFill="1" applyProtection="1"/>
    <xf numFmtId="165" fontId="0" fillId="0" borderId="68" xfId="0" applyNumberFormat="1" applyFont="1" applyFill="1" applyBorder="1" applyProtection="1"/>
    <xf numFmtId="165" fontId="8" fillId="0" borderId="19" xfId="0" applyNumberFormat="1" applyFont="1" applyFill="1" applyBorder="1" applyProtection="1"/>
    <xf numFmtId="165" fontId="8" fillId="0" borderId="15" xfId="0" applyNumberFormat="1" applyFont="1" applyFill="1" applyBorder="1" applyProtection="1"/>
    <xf numFmtId="165" fontId="8" fillId="0" borderId="68" xfId="0" applyNumberFormat="1" applyFont="1" applyFill="1" applyBorder="1" applyProtection="1"/>
    <xf numFmtId="165" fontId="0" fillId="0" borderId="75" xfId="0" applyNumberFormat="1" applyFont="1" applyFill="1" applyBorder="1" applyProtection="1"/>
    <xf numFmtId="165" fontId="8" fillId="0" borderId="12" xfId="0" applyNumberFormat="1" applyFont="1" applyFill="1" applyBorder="1" applyProtection="1"/>
    <xf numFmtId="165" fontId="8" fillId="0" borderId="13" xfId="0" applyNumberFormat="1" applyFont="1" applyFill="1" applyBorder="1" applyProtection="1"/>
    <xf numFmtId="165" fontId="8" fillId="0" borderId="75" xfId="0" applyNumberFormat="1" applyFont="1" applyFill="1" applyBorder="1" applyProtection="1"/>
    <xf numFmtId="165" fontId="0" fillId="0" borderId="70" xfId="0" applyNumberFormat="1" applyFont="1" applyFill="1" applyBorder="1" applyProtection="1"/>
    <xf numFmtId="165" fontId="8" fillId="0" borderId="5" xfId="0" applyNumberFormat="1" applyFont="1" applyFill="1" applyBorder="1" applyProtection="1"/>
    <xf numFmtId="165" fontId="0" fillId="0" borderId="74" xfId="0" applyNumberFormat="1" applyFont="1" applyFill="1" applyBorder="1" applyProtection="1"/>
    <xf numFmtId="165" fontId="8" fillId="0" borderId="10" xfId="0" applyNumberFormat="1" applyFont="1" applyFill="1" applyBorder="1" applyProtection="1"/>
    <xf numFmtId="165" fontId="8" fillId="0" borderId="11" xfId="0" applyNumberFormat="1" applyFont="1" applyFill="1" applyBorder="1" applyProtection="1"/>
    <xf numFmtId="165" fontId="8" fillId="0" borderId="74" xfId="0" applyNumberFormat="1" applyFont="1" applyFill="1" applyBorder="1" applyProtection="1"/>
    <xf numFmtId="165" fontId="8" fillId="0" borderId="0" xfId="0" applyNumberFormat="1" applyFont="1" applyFill="1" applyAlignment="1" applyProtection="1">
      <alignment horizontal="center"/>
    </xf>
    <xf numFmtId="166" fontId="8" fillId="3" borderId="37" xfId="4" applyNumberFormat="1" applyFont="1" applyFill="1" applyBorder="1" applyProtection="1">
      <protection locked="0"/>
    </xf>
    <xf numFmtId="166" fontId="8" fillId="3" borderId="38" xfId="4" applyNumberFormat="1" applyFont="1" applyFill="1" applyBorder="1" applyProtection="1">
      <protection locked="0"/>
    </xf>
    <xf numFmtId="165" fontId="1" fillId="0" borderId="90" xfId="4" applyNumberFormat="1" applyFont="1" applyFill="1" applyBorder="1"/>
    <xf numFmtId="165" fontId="1" fillId="0" borderId="91" xfId="4" applyNumberFormat="1" applyFont="1" applyFill="1" applyBorder="1"/>
    <xf numFmtId="165" fontId="8" fillId="0" borderId="92" xfId="4" applyNumberFormat="1" applyFont="1" applyFill="1" applyBorder="1"/>
    <xf numFmtId="165" fontId="8" fillId="3" borderId="34" xfId="4" applyNumberFormat="1" applyFont="1" applyFill="1" applyBorder="1" applyAlignment="1" applyProtection="1">
      <alignment horizontal="right"/>
      <protection locked="0"/>
    </xf>
    <xf numFmtId="165" fontId="8" fillId="3" borderId="36" xfId="4" applyNumberFormat="1" applyFont="1" applyFill="1" applyBorder="1" applyAlignment="1" applyProtection="1">
      <alignment horizontal="right"/>
      <protection locked="0"/>
    </xf>
    <xf numFmtId="9" fontId="8" fillId="3" borderId="36" xfId="2" applyFont="1" applyFill="1" applyBorder="1" applyAlignment="1" applyProtection="1">
      <alignment horizontal="center"/>
      <protection locked="0"/>
    </xf>
    <xf numFmtId="165" fontId="8" fillId="3" borderId="36" xfId="1" applyNumberFormat="1" applyFont="1" applyFill="1" applyBorder="1" applyAlignment="1" applyProtection="1">
      <alignment horizontal="right"/>
      <protection locked="0"/>
    </xf>
    <xf numFmtId="165" fontId="1" fillId="0" borderId="65" xfId="4" applyNumberFormat="1" applyFont="1" applyFill="1" applyBorder="1"/>
    <xf numFmtId="165" fontId="1" fillId="0" borderId="66" xfId="4" applyNumberFormat="1" applyFont="1" applyFill="1" applyBorder="1"/>
    <xf numFmtId="165" fontId="8" fillId="0" borderId="67" xfId="4" applyNumberFormat="1" applyFont="1" applyFill="1" applyBorder="1"/>
    <xf numFmtId="165" fontId="8" fillId="0" borderId="93" xfId="4" applyNumberFormat="1" applyFont="1" applyFill="1" applyBorder="1" applyProtection="1"/>
    <xf numFmtId="171" fontId="11" fillId="0" borderId="94" xfId="4" applyNumberFormat="1" applyFont="1" applyFill="1" applyBorder="1" applyAlignment="1" applyProtection="1">
      <alignment horizontal="center" vertical="center"/>
    </xf>
    <xf numFmtId="165" fontId="19" fillId="0" borderId="68" xfId="0" applyNumberFormat="1" applyFont="1" applyFill="1" applyBorder="1" applyProtection="1"/>
    <xf numFmtId="165" fontId="17" fillId="0" borderId="75" xfId="4" applyNumberFormat="1" applyFont="1" applyFill="1" applyBorder="1" applyAlignment="1">
      <alignment horizontal="center"/>
    </xf>
    <xf numFmtId="165" fontId="17" fillId="3" borderId="75" xfId="4" applyNumberFormat="1" applyFont="1" applyFill="1" applyBorder="1" applyProtection="1">
      <protection locked="0"/>
    </xf>
    <xf numFmtId="165" fontId="19" fillId="0" borderId="70" xfId="4" applyNumberFormat="1" applyFont="1" applyBorder="1"/>
    <xf numFmtId="165" fontId="17" fillId="5" borderId="70" xfId="4" applyNumberFormat="1" applyFont="1" applyFill="1" applyBorder="1" applyProtection="1">
      <protection locked="0"/>
    </xf>
    <xf numFmtId="165" fontId="17" fillId="3" borderId="70" xfId="4" applyNumberFormat="1" applyFont="1" applyFill="1" applyBorder="1" applyProtection="1">
      <protection locked="0"/>
    </xf>
    <xf numFmtId="171" fontId="11" fillId="0" borderId="68" xfId="4" applyNumberFormat="1" applyFont="1" applyFill="1" applyBorder="1" applyAlignment="1" applyProtection="1">
      <alignment horizontal="center" vertical="center"/>
    </xf>
    <xf numFmtId="165" fontId="8" fillId="0" borderId="76" xfId="0" applyNumberFormat="1" applyFont="1" applyBorder="1"/>
    <xf numFmtId="1" fontId="11" fillId="0" borderId="95" xfId="4" applyNumberFormat="1" applyFont="1" applyFill="1" applyBorder="1" applyAlignment="1">
      <alignment horizontal="center" vertical="center" wrapText="1"/>
    </xf>
    <xf numFmtId="165" fontId="8" fillId="0" borderId="95" xfId="4" applyNumberFormat="1" applyFont="1" applyFill="1" applyBorder="1"/>
    <xf numFmtId="165" fontId="8" fillId="3" borderId="96" xfId="4" applyNumberFormat="1" applyFont="1" applyFill="1" applyBorder="1" applyAlignment="1" applyProtection="1">
      <alignment horizontal="center"/>
      <protection locked="0"/>
    </xf>
    <xf numFmtId="165" fontId="8" fillId="3" borderId="97" xfId="4" applyNumberFormat="1" applyFont="1" applyFill="1" applyBorder="1" applyAlignment="1" applyProtection="1">
      <alignment horizontal="center"/>
      <protection locked="0"/>
    </xf>
    <xf numFmtId="9" fontId="8" fillId="3" borderId="97" xfId="2" applyNumberFormat="1" applyFont="1" applyFill="1" applyBorder="1" applyAlignment="1" applyProtection="1">
      <alignment horizontal="center"/>
      <protection locked="0"/>
    </xf>
    <xf numFmtId="170" fontId="8" fillId="3" borderId="98" xfId="1" applyNumberFormat="1" applyFont="1" applyFill="1" applyBorder="1" applyAlignment="1" applyProtection="1">
      <alignment horizontal="center"/>
      <protection locked="0"/>
    </xf>
    <xf numFmtId="165" fontId="8" fillId="0" borderId="97" xfId="4" applyNumberFormat="1" applyFont="1" applyFill="1" applyBorder="1" applyAlignment="1">
      <alignment horizontal="center"/>
    </xf>
    <xf numFmtId="166" fontId="8" fillId="0" borderId="99" xfId="1" applyNumberFormat="1" applyFont="1" applyFill="1" applyBorder="1"/>
    <xf numFmtId="166" fontId="8" fillId="3" borderId="97" xfId="1" applyNumberFormat="1" applyFont="1" applyFill="1" applyBorder="1" applyProtection="1">
      <protection locked="0"/>
    </xf>
    <xf numFmtId="166" fontId="8" fillId="3" borderId="100" xfId="1" applyNumberFormat="1" applyFont="1" applyFill="1" applyBorder="1" applyProtection="1">
      <protection locked="0"/>
    </xf>
    <xf numFmtId="165" fontId="11" fillId="0" borderId="77" xfId="4" applyNumberFormat="1" applyFont="1" applyFill="1" applyBorder="1"/>
    <xf numFmtId="166" fontId="8" fillId="4" borderId="69" xfId="4" applyNumberFormat="1" applyFont="1" applyFill="1" applyBorder="1"/>
    <xf numFmtId="166" fontId="8" fillId="3" borderId="96" xfId="4" applyNumberFormat="1" applyFont="1" applyFill="1" applyBorder="1" applyProtection="1">
      <protection locked="0"/>
    </xf>
    <xf numFmtId="166" fontId="8" fillId="3" borderId="97" xfId="4" applyNumberFormat="1" applyFont="1" applyFill="1" applyBorder="1" applyProtection="1">
      <protection locked="0"/>
    </xf>
    <xf numFmtId="166" fontId="8" fillId="3" borderId="98" xfId="4" applyNumberFormat="1" applyFont="1" applyFill="1" applyBorder="1" applyProtection="1">
      <protection locked="0"/>
    </xf>
    <xf numFmtId="165" fontId="8" fillId="0" borderId="69" xfId="4" applyNumberFormat="1" applyFont="1" applyFill="1" applyBorder="1"/>
    <xf numFmtId="165" fontId="8" fillId="3" borderId="99" xfId="4" applyNumberFormat="1" applyFont="1" applyFill="1" applyBorder="1" applyAlignment="1" applyProtection="1">
      <alignment horizontal="center"/>
      <protection locked="0"/>
    </xf>
    <xf numFmtId="165" fontId="8" fillId="3" borderId="98" xfId="4" applyNumberFormat="1" applyFont="1" applyFill="1" applyBorder="1" applyAlignment="1" applyProtection="1">
      <alignment horizontal="center"/>
      <protection locked="0"/>
    </xf>
    <xf numFmtId="166" fontId="8" fillId="3" borderId="64" xfId="4" applyNumberFormat="1" applyFont="1" applyFill="1" applyBorder="1" applyProtection="1">
      <protection locked="0"/>
    </xf>
    <xf numFmtId="1" fontId="11" fillId="0" borderId="76" xfId="4" applyNumberFormat="1" applyFont="1" applyFill="1" applyBorder="1" applyAlignment="1">
      <alignment horizontal="center" vertical="center" wrapText="1"/>
    </xf>
    <xf numFmtId="166" fontId="19" fillId="4" borderId="68" xfId="1" applyNumberFormat="1" applyFont="1" applyFill="1" applyBorder="1"/>
    <xf numFmtId="165" fontId="8" fillId="3" borderId="65" xfId="4" applyNumberFormat="1" applyFont="1" applyFill="1" applyBorder="1" applyAlignment="1" applyProtection="1">
      <alignment horizontal="center"/>
      <protection locked="0"/>
    </xf>
    <xf numFmtId="9" fontId="8" fillId="3" borderId="66" xfId="2" applyNumberFormat="1" applyFont="1" applyFill="1" applyBorder="1" applyAlignment="1" applyProtection="1">
      <alignment horizontal="center"/>
      <protection locked="0"/>
    </xf>
    <xf numFmtId="170" fontId="8" fillId="3" borderId="67" xfId="1" applyNumberFormat="1" applyFont="1" applyFill="1" applyBorder="1" applyAlignment="1" applyProtection="1">
      <alignment horizontal="center"/>
      <protection locked="0"/>
    </xf>
    <xf numFmtId="165" fontId="8" fillId="0" borderId="66" xfId="4" applyNumberFormat="1" applyFont="1" applyFill="1" applyBorder="1" applyAlignment="1">
      <alignment horizontal="center"/>
    </xf>
    <xf numFmtId="166" fontId="8" fillId="0" borderId="101" xfId="1" applyNumberFormat="1" applyFont="1" applyFill="1" applyBorder="1"/>
    <xf numFmtId="166" fontId="8" fillId="3" borderId="66" xfId="1" applyNumberFormat="1" applyFont="1" applyFill="1" applyBorder="1" applyProtection="1">
      <protection locked="0"/>
    </xf>
    <xf numFmtId="166" fontId="8" fillId="3" borderId="102" xfId="1" applyNumberFormat="1" applyFont="1" applyFill="1" applyBorder="1" applyProtection="1">
      <protection locked="0"/>
    </xf>
    <xf numFmtId="165" fontId="11" fillId="0" borderId="74" xfId="4" applyNumberFormat="1" applyFont="1" applyFill="1" applyBorder="1"/>
    <xf numFmtId="166" fontId="8" fillId="4" borderId="68" xfId="4" applyNumberFormat="1" applyFont="1" applyFill="1" applyBorder="1"/>
    <xf numFmtId="166" fontId="8" fillId="3" borderId="66" xfId="4" applyNumberFormat="1" applyFont="1" applyFill="1" applyBorder="1" applyProtection="1">
      <protection locked="0"/>
    </xf>
    <xf numFmtId="165" fontId="8" fillId="0" borderId="68" xfId="4" applyNumberFormat="1" applyFont="1" applyFill="1" applyBorder="1"/>
    <xf numFmtId="165" fontId="8" fillId="3" borderId="101" xfId="4" applyNumberFormat="1" applyFont="1" applyFill="1" applyBorder="1" applyAlignment="1" applyProtection="1">
      <alignment horizontal="center"/>
      <protection locked="0"/>
    </xf>
    <xf numFmtId="165" fontId="8" fillId="3" borderId="67" xfId="4" applyNumberFormat="1" applyFont="1" applyFill="1" applyBorder="1" applyAlignment="1" applyProtection="1">
      <alignment horizontal="center"/>
      <protection locked="0"/>
    </xf>
    <xf numFmtId="165" fontId="19" fillId="4" borderId="69" xfId="1" applyNumberFormat="1" applyFont="1" applyFill="1" applyBorder="1"/>
    <xf numFmtId="165" fontId="19" fillId="4" borderId="68" xfId="1" applyNumberFormat="1" applyFont="1" applyFill="1" applyBorder="1"/>
    <xf numFmtId="165" fontId="19" fillId="4" borderId="68" xfId="0" applyNumberFormat="1" applyFont="1" applyFill="1" applyBorder="1" applyProtection="1"/>
    <xf numFmtId="165" fontId="17" fillId="0" borderId="75" xfId="4" applyNumberFormat="1" applyFont="1" applyFill="1" applyBorder="1" applyProtection="1"/>
    <xf numFmtId="165" fontId="19" fillId="4" borderId="70" xfId="4" applyNumberFormat="1" applyFont="1" applyFill="1" applyBorder="1" applyProtection="1"/>
    <xf numFmtId="165" fontId="8" fillId="0" borderId="76" xfId="0" applyNumberFormat="1" applyFont="1" applyBorder="1" applyProtection="1"/>
    <xf numFmtId="165" fontId="15" fillId="0" borderId="0" xfId="4" applyNumberFormat="1" applyFont="1" applyFill="1" applyBorder="1" applyAlignment="1">
      <alignment horizontal="center" vertical="center" wrapText="1"/>
    </xf>
    <xf numFmtId="165" fontId="32" fillId="8" borderId="0" xfId="4" applyNumberFormat="1" applyFont="1" applyFill="1" applyAlignment="1">
      <alignment horizontal="center" vertical="center" textRotation="90" wrapText="1"/>
    </xf>
  </cellXfs>
  <cellStyles count="18">
    <cellStyle name="Entrada 2" xfId="6" xr:uid="{00000000-0005-0000-0000-000000000000}"/>
    <cellStyle name="Entrada 3" xfId="7" xr:uid="{00000000-0005-0000-0000-000001000000}"/>
    <cellStyle name="Millares" xfId="4" builtinId="3"/>
    <cellStyle name="Moneda" xfId="1" builtinId="4"/>
    <cellStyle name="Normal" xfId="0" builtinId="0"/>
    <cellStyle name="Normal 2" xfId="3" xr:uid="{00000000-0005-0000-0000-000005000000}"/>
    <cellStyle name="Normal 3" xfId="8" xr:uid="{00000000-0005-0000-0000-000006000000}"/>
    <cellStyle name="Normal 4" xfId="5" xr:uid="{00000000-0005-0000-0000-000007000000}"/>
    <cellStyle name="Normale_ToItaly-05 finale proposto eurocontrol" xfId="9" xr:uid="{00000000-0005-0000-0000-000008000000}"/>
    <cellStyle name="Porcentaje" xfId="2" builtinId="5"/>
    <cellStyle name="Porcentaje 2" xfId="10" xr:uid="{00000000-0005-0000-0000-00000A000000}"/>
    <cellStyle name="Porcentaje 3" xfId="11" xr:uid="{00000000-0005-0000-0000-00000B000000}"/>
    <cellStyle name="Standard_AUSTRIA1" xfId="12" xr:uid="{00000000-0005-0000-0000-00000C000000}"/>
    <cellStyle name="TitleBlue" xfId="13" xr:uid="{00000000-0005-0000-0000-00000D000000}"/>
    <cellStyle name="Título 4" xfId="14" xr:uid="{00000000-0005-0000-0000-00000E000000}"/>
    <cellStyle name="Título 5" xfId="15" xr:uid="{00000000-0005-0000-0000-00000F000000}"/>
    <cellStyle name="Währung [0]_EUROCONTROL UNIT RATE 2002 BALANCE" xfId="16" xr:uid="{00000000-0005-0000-0000-000010000000}"/>
    <cellStyle name="Währung_EUROCONTROL UNIT RATE 2002 BALANCE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</sheetPr>
  <dimension ref="B1:AN156"/>
  <sheetViews>
    <sheetView tabSelected="1" view="pageBreakPreview" topLeftCell="B1" zoomScale="85" zoomScaleNormal="70" zoomScaleSheetLayoutView="85" workbookViewId="0">
      <selection activeCell="I22" sqref="I22"/>
    </sheetView>
  </sheetViews>
  <sheetFormatPr baseColWidth="10" defaultRowHeight="15" x14ac:dyDescent="0.25"/>
  <cols>
    <col min="1" max="1" width="3.5703125" style="45" customWidth="1"/>
    <col min="2" max="2" width="37.140625" style="45" customWidth="1"/>
    <col min="3" max="36" width="12.5703125" style="2" customWidth="1"/>
    <col min="37" max="37" width="13.5703125" style="2" customWidth="1"/>
    <col min="38" max="38" width="15.42578125" style="3" customWidth="1"/>
    <col min="39" max="16384" width="11.42578125" style="45"/>
  </cols>
  <sheetData>
    <row r="1" spans="2:40" ht="20.25" customHeight="1" thickBot="1" x14ac:dyDescent="0.3">
      <c r="B1" s="1" t="s">
        <v>176</v>
      </c>
      <c r="G1" s="1" t="s">
        <v>177</v>
      </c>
      <c r="H1" s="210" t="s">
        <v>179</v>
      </c>
      <c r="J1" s="351" t="s">
        <v>178</v>
      </c>
    </row>
    <row r="2" spans="2:40" ht="20.25" customHeight="1" thickBot="1" x14ac:dyDescent="0.3">
      <c r="B2" s="5" t="s">
        <v>147</v>
      </c>
      <c r="J2" s="351" t="s">
        <v>179</v>
      </c>
    </row>
    <row r="3" spans="2:40" s="77" customFormat="1" ht="25.5" customHeight="1" thickBot="1" x14ac:dyDescent="0.3">
      <c r="B3" s="117" t="s">
        <v>160</v>
      </c>
      <c r="C3" s="210">
        <v>1</v>
      </c>
      <c r="D3" s="80"/>
      <c r="E3" s="80" t="s">
        <v>161</v>
      </c>
      <c r="F3" s="80"/>
      <c r="G3" s="210">
        <v>2021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1"/>
    </row>
    <row r="4" spans="2:40" s="7" customFormat="1" ht="27.75" customHeight="1" x14ac:dyDescent="0.25">
      <c r="B4" s="6" t="s">
        <v>21</v>
      </c>
      <c r="C4" s="244">
        <f>DATE(G3,C3,1)</f>
        <v>44197</v>
      </c>
      <c r="D4" s="245">
        <f>DATE(YEAR(C4),MONTH(C4)+1,1)</f>
        <v>44228</v>
      </c>
      <c r="E4" s="245">
        <f t="shared" ref="E4:Y4" si="0">DATE(YEAR(D4),MONTH(D4)+1,1)</f>
        <v>44256</v>
      </c>
      <c r="F4" s="245">
        <f t="shared" si="0"/>
        <v>44287</v>
      </c>
      <c r="G4" s="245">
        <f t="shared" si="0"/>
        <v>44317</v>
      </c>
      <c r="H4" s="245">
        <f t="shared" si="0"/>
        <v>44348</v>
      </c>
      <c r="I4" s="245">
        <f t="shared" si="0"/>
        <v>44378</v>
      </c>
      <c r="J4" s="245">
        <f t="shared" si="0"/>
        <v>44409</v>
      </c>
      <c r="K4" s="245">
        <f t="shared" si="0"/>
        <v>44440</v>
      </c>
      <c r="L4" s="245">
        <f t="shared" si="0"/>
        <v>44470</v>
      </c>
      <c r="M4" s="245">
        <f t="shared" si="0"/>
        <v>44501</v>
      </c>
      <c r="N4" s="245">
        <f t="shared" si="0"/>
        <v>44531</v>
      </c>
      <c r="O4" s="245">
        <f t="shared" si="0"/>
        <v>44562</v>
      </c>
      <c r="P4" s="245">
        <f t="shared" si="0"/>
        <v>44593</v>
      </c>
      <c r="Q4" s="245">
        <f t="shared" si="0"/>
        <v>44621</v>
      </c>
      <c r="R4" s="245">
        <f t="shared" si="0"/>
        <v>44652</v>
      </c>
      <c r="S4" s="245">
        <f t="shared" si="0"/>
        <v>44682</v>
      </c>
      <c r="T4" s="245">
        <f t="shared" si="0"/>
        <v>44713</v>
      </c>
      <c r="U4" s="245">
        <f t="shared" si="0"/>
        <v>44743</v>
      </c>
      <c r="V4" s="245">
        <f t="shared" si="0"/>
        <v>44774</v>
      </c>
      <c r="W4" s="245">
        <f t="shared" si="0"/>
        <v>44805</v>
      </c>
      <c r="X4" s="245">
        <f t="shared" si="0"/>
        <v>44835</v>
      </c>
      <c r="Y4" s="245">
        <f t="shared" si="0"/>
        <v>44866</v>
      </c>
      <c r="Z4" s="245">
        <f t="shared" ref="Z4" si="1">DATE(YEAR(Y4),MONTH(Y4)+1,1)</f>
        <v>44896</v>
      </c>
      <c r="AA4" s="245">
        <f t="shared" ref="AA4" si="2">DATE(YEAR(Z4),MONTH(Z4)+1,1)</f>
        <v>44927</v>
      </c>
      <c r="AB4" s="245">
        <f t="shared" ref="AB4" si="3">DATE(YEAR(AA4),MONTH(AA4)+1,1)</f>
        <v>44958</v>
      </c>
      <c r="AC4" s="245">
        <f t="shared" ref="AC4" si="4">DATE(YEAR(AB4),MONTH(AB4)+1,1)</f>
        <v>44986</v>
      </c>
      <c r="AD4" s="245">
        <f t="shared" ref="AD4" si="5">DATE(YEAR(AC4),MONTH(AC4)+1,1)</f>
        <v>45017</v>
      </c>
      <c r="AE4" s="245">
        <f t="shared" ref="AE4" si="6">DATE(YEAR(AD4),MONTH(AD4)+1,1)</f>
        <v>45047</v>
      </c>
      <c r="AF4" s="245">
        <f t="shared" ref="AF4" si="7">DATE(YEAR(AE4),MONTH(AE4)+1,1)</f>
        <v>45078</v>
      </c>
      <c r="AG4" s="245">
        <f t="shared" ref="AG4" si="8">DATE(YEAR(AF4),MONTH(AF4)+1,1)</f>
        <v>45108</v>
      </c>
      <c r="AH4" s="245">
        <f t="shared" ref="AH4" si="9">DATE(YEAR(AG4),MONTH(AG4)+1,1)</f>
        <v>45139</v>
      </c>
      <c r="AI4" s="245">
        <f t="shared" ref="AI4" si="10">DATE(YEAR(AH4),MONTH(AH4)+1,1)</f>
        <v>45170</v>
      </c>
      <c r="AJ4" s="245">
        <f t="shared" ref="AJ4" si="11">DATE(YEAR(AI4),MONTH(AI4)+1,1)</f>
        <v>45200</v>
      </c>
      <c r="AK4" s="312">
        <f t="shared" ref="AK4" si="12">DATE(YEAR(AJ4),MONTH(AJ4)+1,1)</f>
        <v>45231</v>
      </c>
      <c r="AL4" s="579">
        <f t="shared" ref="AL4" si="13">DATE(YEAR(AK4),MONTH(AK4)+1,1)</f>
        <v>45261</v>
      </c>
    </row>
    <row r="5" spans="2:40" ht="11.25" customHeight="1" thickBot="1" x14ac:dyDescent="0.3"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0"/>
      <c r="Q5" s="10"/>
      <c r="R5" s="10"/>
      <c r="S5" s="10"/>
      <c r="T5" s="10"/>
      <c r="U5" s="10"/>
      <c r="V5" s="10"/>
      <c r="W5" s="10"/>
      <c r="X5" s="10"/>
      <c r="Y5" s="10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</row>
    <row r="6" spans="2:40" s="8" customFormat="1" ht="15.75" thickBot="1" x14ac:dyDescent="0.3">
      <c r="B6" s="246" t="s">
        <v>140</v>
      </c>
      <c r="C6" s="247">
        <f>SUM(C7:C8)</f>
        <v>0</v>
      </c>
      <c r="D6" s="248">
        <f t="shared" ref="D6:AL6" si="14">SUM(D7:D8)</f>
        <v>0</v>
      </c>
      <c r="E6" s="248">
        <f t="shared" si="14"/>
        <v>0</v>
      </c>
      <c r="F6" s="248">
        <f t="shared" si="14"/>
        <v>0</v>
      </c>
      <c r="G6" s="248">
        <f t="shared" si="14"/>
        <v>0</v>
      </c>
      <c r="H6" s="248">
        <f t="shared" si="14"/>
        <v>0</v>
      </c>
      <c r="I6" s="248">
        <f t="shared" si="14"/>
        <v>0</v>
      </c>
      <c r="J6" s="248">
        <f t="shared" si="14"/>
        <v>0</v>
      </c>
      <c r="K6" s="248">
        <f t="shared" si="14"/>
        <v>0</v>
      </c>
      <c r="L6" s="248">
        <f t="shared" si="14"/>
        <v>0</v>
      </c>
      <c r="M6" s="248">
        <f t="shared" si="14"/>
        <v>0</v>
      </c>
      <c r="N6" s="248">
        <f t="shared" si="14"/>
        <v>0</v>
      </c>
      <c r="O6" s="248">
        <f t="shared" si="14"/>
        <v>0</v>
      </c>
      <c r="P6" s="248">
        <f t="shared" si="14"/>
        <v>0</v>
      </c>
      <c r="Q6" s="248">
        <f t="shared" si="14"/>
        <v>0</v>
      </c>
      <c r="R6" s="248">
        <f t="shared" si="14"/>
        <v>0</v>
      </c>
      <c r="S6" s="248">
        <f t="shared" si="14"/>
        <v>0</v>
      </c>
      <c r="T6" s="248">
        <f t="shared" si="14"/>
        <v>0</v>
      </c>
      <c r="U6" s="248">
        <f t="shared" si="14"/>
        <v>0</v>
      </c>
      <c r="V6" s="248">
        <f t="shared" si="14"/>
        <v>0</v>
      </c>
      <c r="W6" s="248">
        <f t="shared" si="14"/>
        <v>0</v>
      </c>
      <c r="X6" s="248">
        <f t="shared" si="14"/>
        <v>0</v>
      </c>
      <c r="Y6" s="248">
        <f t="shared" si="14"/>
        <v>0</v>
      </c>
      <c r="Z6" s="248">
        <f t="shared" ref="Z6:AK6" si="15">SUM(Z7:Z8)</f>
        <v>0</v>
      </c>
      <c r="AA6" s="248">
        <f t="shared" si="15"/>
        <v>0</v>
      </c>
      <c r="AB6" s="248">
        <f t="shared" si="15"/>
        <v>0</v>
      </c>
      <c r="AC6" s="248">
        <f t="shared" si="15"/>
        <v>0</v>
      </c>
      <c r="AD6" s="248">
        <f t="shared" si="15"/>
        <v>0</v>
      </c>
      <c r="AE6" s="248">
        <f t="shared" si="15"/>
        <v>0</v>
      </c>
      <c r="AF6" s="248">
        <f t="shared" si="15"/>
        <v>0</v>
      </c>
      <c r="AG6" s="248">
        <f t="shared" si="15"/>
        <v>0</v>
      </c>
      <c r="AH6" s="248">
        <f t="shared" si="15"/>
        <v>0</v>
      </c>
      <c r="AI6" s="248">
        <f t="shared" si="15"/>
        <v>0</v>
      </c>
      <c r="AJ6" s="248">
        <f t="shared" si="15"/>
        <v>0</v>
      </c>
      <c r="AK6" s="248">
        <f t="shared" si="15"/>
        <v>0</v>
      </c>
      <c r="AL6" s="580">
        <f t="shared" si="14"/>
        <v>0</v>
      </c>
    </row>
    <row r="7" spans="2:40" x14ac:dyDescent="0.25">
      <c r="B7" s="14" t="s">
        <v>141</v>
      </c>
      <c r="C7" s="305" t="s">
        <v>175</v>
      </c>
      <c r="D7" s="306" t="s">
        <v>175</v>
      </c>
      <c r="E7" s="306" t="s">
        <v>175</v>
      </c>
      <c r="F7" s="306" t="s">
        <v>175</v>
      </c>
      <c r="G7" s="306" t="s">
        <v>175</v>
      </c>
      <c r="H7" s="306" t="s">
        <v>175</v>
      </c>
      <c r="I7" s="306" t="s">
        <v>175</v>
      </c>
      <c r="J7" s="306" t="s">
        <v>175</v>
      </c>
      <c r="K7" s="306" t="s">
        <v>175</v>
      </c>
      <c r="L7" s="306" t="s">
        <v>175</v>
      </c>
      <c r="M7" s="306" t="s">
        <v>175</v>
      </c>
      <c r="N7" s="306" t="s">
        <v>175</v>
      </c>
      <c r="O7" s="307" t="s">
        <v>175</v>
      </c>
      <c r="P7" s="306" t="s">
        <v>175</v>
      </c>
      <c r="Q7" s="306" t="s">
        <v>175</v>
      </c>
      <c r="R7" s="306" t="s">
        <v>175</v>
      </c>
      <c r="S7" s="306" t="s">
        <v>175</v>
      </c>
      <c r="T7" s="306" t="s">
        <v>175</v>
      </c>
      <c r="U7" s="306" t="s">
        <v>175</v>
      </c>
      <c r="V7" s="306" t="s">
        <v>175</v>
      </c>
      <c r="W7" s="306" t="s">
        <v>175</v>
      </c>
      <c r="X7" s="306" t="s">
        <v>175</v>
      </c>
      <c r="Y7" s="306" t="s">
        <v>175</v>
      </c>
      <c r="Z7" s="306" t="s">
        <v>175</v>
      </c>
      <c r="AA7" s="306" t="s">
        <v>175</v>
      </c>
      <c r="AB7" s="306" t="s">
        <v>175</v>
      </c>
      <c r="AC7" s="306" t="s">
        <v>175</v>
      </c>
      <c r="AD7" s="306" t="s">
        <v>175</v>
      </c>
      <c r="AE7" s="306" t="s">
        <v>175</v>
      </c>
      <c r="AF7" s="306" t="s">
        <v>175</v>
      </c>
      <c r="AG7" s="306" t="s">
        <v>175</v>
      </c>
      <c r="AH7" s="306" t="s">
        <v>175</v>
      </c>
      <c r="AI7" s="306" t="s">
        <v>175</v>
      </c>
      <c r="AJ7" s="306" t="s">
        <v>175</v>
      </c>
      <c r="AK7" s="306" t="s">
        <v>175</v>
      </c>
      <c r="AL7" s="581" t="s">
        <v>175</v>
      </c>
    </row>
    <row r="8" spans="2:40" x14ac:dyDescent="0.25">
      <c r="B8" s="14" t="s">
        <v>158</v>
      </c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1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582"/>
    </row>
    <row r="9" spans="2:40" x14ac:dyDescent="0.25"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9"/>
    </row>
    <row r="10" spans="2:40" s="8" customFormat="1" x14ac:dyDescent="0.25">
      <c r="B10" s="20" t="s">
        <v>10</v>
      </c>
      <c r="C10" s="252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4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5"/>
    </row>
    <row r="11" spans="2:40" s="8" customFormat="1" x14ac:dyDescent="0.25">
      <c r="B11" s="20" t="s">
        <v>11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4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5"/>
    </row>
    <row r="12" spans="2:40" s="8" customFormat="1" x14ac:dyDescent="0.25">
      <c r="B12" s="20" t="s">
        <v>180</v>
      </c>
      <c r="C12" s="21">
        <f>+C13+C26</f>
        <v>0</v>
      </c>
      <c r="D12" s="22">
        <f t="shared" ref="D12:Y12" si="16">+D13+D26</f>
        <v>0</v>
      </c>
      <c r="E12" s="22">
        <f t="shared" si="16"/>
        <v>0</v>
      </c>
      <c r="F12" s="22">
        <f t="shared" si="16"/>
        <v>0</v>
      </c>
      <c r="G12" s="22">
        <f t="shared" si="16"/>
        <v>0</v>
      </c>
      <c r="H12" s="22">
        <f t="shared" si="16"/>
        <v>0</v>
      </c>
      <c r="I12" s="22">
        <f t="shared" si="16"/>
        <v>0</v>
      </c>
      <c r="J12" s="22">
        <f t="shared" si="16"/>
        <v>0</v>
      </c>
      <c r="K12" s="22">
        <f t="shared" si="16"/>
        <v>0</v>
      </c>
      <c r="L12" s="22">
        <f t="shared" si="16"/>
        <v>0</v>
      </c>
      <c r="M12" s="22">
        <f t="shared" si="16"/>
        <v>0</v>
      </c>
      <c r="N12" s="22">
        <f t="shared" si="16"/>
        <v>0</v>
      </c>
      <c r="O12" s="23">
        <f t="shared" si="16"/>
        <v>0</v>
      </c>
      <c r="P12" s="22">
        <f t="shared" si="16"/>
        <v>0</v>
      </c>
      <c r="Q12" s="22">
        <f t="shared" si="16"/>
        <v>0</v>
      </c>
      <c r="R12" s="22">
        <f t="shared" si="16"/>
        <v>0</v>
      </c>
      <c r="S12" s="22">
        <f t="shared" si="16"/>
        <v>0</v>
      </c>
      <c r="T12" s="22">
        <f t="shared" si="16"/>
        <v>0</v>
      </c>
      <c r="U12" s="22">
        <f t="shared" si="16"/>
        <v>0</v>
      </c>
      <c r="V12" s="22">
        <f t="shared" si="16"/>
        <v>0</v>
      </c>
      <c r="W12" s="22">
        <f t="shared" si="16"/>
        <v>0</v>
      </c>
      <c r="X12" s="22">
        <f t="shared" si="16"/>
        <v>0</v>
      </c>
      <c r="Y12" s="22">
        <f t="shared" si="16"/>
        <v>0</v>
      </c>
      <c r="Z12" s="22">
        <f t="shared" ref="Z12:AK12" si="17">+Z13+Z26</f>
        <v>0</v>
      </c>
      <c r="AA12" s="22">
        <f t="shared" si="17"/>
        <v>0</v>
      </c>
      <c r="AB12" s="22">
        <f t="shared" si="17"/>
        <v>0</v>
      </c>
      <c r="AC12" s="22">
        <f t="shared" si="17"/>
        <v>0</v>
      </c>
      <c r="AD12" s="22">
        <f t="shared" si="17"/>
        <v>0</v>
      </c>
      <c r="AE12" s="22">
        <f t="shared" si="17"/>
        <v>0</v>
      </c>
      <c r="AF12" s="22">
        <f t="shared" si="17"/>
        <v>0</v>
      </c>
      <c r="AG12" s="22">
        <f t="shared" si="17"/>
        <v>0</v>
      </c>
      <c r="AH12" s="22">
        <f t="shared" si="17"/>
        <v>0</v>
      </c>
      <c r="AI12" s="22">
        <f t="shared" si="17"/>
        <v>0</v>
      </c>
      <c r="AJ12" s="22">
        <f t="shared" si="17"/>
        <v>0</v>
      </c>
      <c r="AK12" s="22">
        <f t="shared" si="17"/>
        <v>0</v>
      </c>
      <c r="AL12" s="24">
        <f>+AL13+AL26</f>
        <v>0</v>
      </c>
    </row>
    <row r="13" spans="2:40" s="8" customFormat="1" x14ac:dyDescent="0.25">
      <c r="B13" s="25" t="s">
        <v>146</v>
      </c>
      <c r="C13" s="26">
        <f>SUM(C14:C25)</f>
        <v>0</v>
      </c>
      <c r="D13" s="27">
        <f t="shared" ref="D13:Y13" si="18">SUM(D14:D25)</f>
        <v>0</v>
      </c>
      <c r="E13" s="27">
        <f t="shared" si="18"/>
        <v>0</v>
      </c>
      <c r="F13" s="27">
        <f t="shared" si="18"/>
        <v>0</v>
      </c>
      <c r="G13" s="27">
        <f t="shared" si="18"/>
        <v>0</v>
      </c>
      <c r="H13" s="27">
        <f t="shared" si="18"/>
        <v>0</v>
      </c>
      <c r="I13" s="27">
        <f t="shared" si="18"/>
        <v>0</v>
      </c>
      <c r="J13" s="27">
        <f t="shared" si="18"/>
        <v>0</v>
      </c>
      <c r="K13" s="27">
        <f t="shared" si="18"/>
        <v>0</v>
      </c>
      <c r="L13" s="27">
        <f t="shared" si="18"/>
        <v>0</v>
      </c>
      <c r="M13" s="27">
        <f t="shared" si="18"/>
        <v>0</v>
      </c>
      <c r="N13" s="27">
        <f t="shared" si="18"/>
        <v>0</v>
      </c>
      <c r="O13" s="28">
        <f t="shared" si="18"/>
        <v>0</v>
      </c>
      <c r="P13" s="27">
        <f t="shared" si="18"/>
        <v>0</v>
      </c>
      <c r="Q13" s="27">
        <f t="shared" si="18"/>
        <v>0</v>
      </c>
      <c r="R13" s="27">
        <f t="shared" si="18"/>
        <v>0</v>
      </c>
      <c r="S13" s="27">
        <f t="shared" si="18"/>
        <v>0</v>
      </c>
      <c r="T13" s="27">
        <f t="shared" si="18"/>
        <v>0</v>
      </c>
      <c r="U13" s="27">
        <f t="shared" si="18"/>
        <v>0</v>
      </c>
      <c r="V13" s="27">
        <f t="shared" si="18"/>
        <v>0</v>
      </c>
      <c r="W13" s="27">
        <f t="shared" si="18"/>
        <v>0</v>
      </c>
      <c r="X13" s="27">
        <f t="shared" si="18"/>
        <v>0</v>
      </c>
      <c r="Y13" s="27">
        <f t="shared" si="18"/>
        <v>0</v>
      </c>
      <c r="Z13" s="27">
        <f t="shared" ref="Z13:AK13" si="19">SUM(Z14:Z25)</f>
        <v>0</v>
      </c>
      <c r="AA13" s="27">
        <f t="shared" si="19"/>
        <v>0</v>
      </c>
      <c r="AB13" s="27">
        <f t="shared" si="19"/>
        <v>0</v>
      </c>
      <c r="AC13" s="27">
        <f t="shared" si="19"/>
        <v>0</v>
      </c>
      <c r="AD13" s="27">
        <f t="shared" si="19"/>
        <v>0</v>
      </c>
      <c r="AE13" s="27">
        <f t="shared" si="19"/>
        <v>0</v>
      </c>
      <c r="AF13" s="27">
        <f t="shared" si="19"/>
        <v>0</v>
      </c>
      <c r="AG13" s="27">
        <f t="shared" si="19"/>
        <v>0</v>
      </c>
      <c r="AH13" s="27">
        <f t="shared" si="19"/>
        <v>0</v>
      </c>
      <c r="AI13" s="27">
        <f t="shared" si="19"/>
        <v>0</v>
      </c>
      <c r="AJ13" s="27">
        <f t="shared" si="19"/>
        <v>0</v>
      </c>
      <c r="AK13" s="27">
        <f t="shared" si="19"/>
        <v>0</v>
      </c>
      <c r="AL13" s="583">
        <f>SUM(AL14:AL25)</f>
        <v>0</v>
      </c>
    </row>
    <row r="14" spans="2:40" x14ac:dyDescent="0.25">
      <c r="B14" s="15" t="s">
        <v>113</v>
      </c>
      <c r="C14" s="256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584"/>
    </row>
    <row r="15" spans="2:40" x14ac:dyDescent="0.25">
      <c r="B15" s="15" t="s">
        <v>114</v>
      </c>
      <c r="C15" s="256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584"/>
    </row>
    <row r="16" spans="2:40" x14ac:dyDescent="0.25">
      <c r="B16" s="15" t="s">
        <v>115</v>
      </c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584"/>
    </row>
    <row r="17" spans="2:38" x14ac:dyDescent="0.25">
      <c r="B17" s="15" t="s">
        <v>116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584"/>
    </row>
    <row r="18" spans="2:38" x14ac:dyDescent="0.25">
      <c r="B18" s="15" t="s">
        <v>117</v>
      </c>
      <c r="C18" s="256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584"/>
    </row>
    <row r="19" spans="2:38" x14ac:dyDescent="0.25">
      <c r="B19" s="15" t="s">
        <v>118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584"/>
    </row>
    <row r="20" spans="2:38" x14ac:dyDescent="0.25">
      <c r="B20" s="15" t="s">
        <v>119</v>
      </c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584"/>
    </row>
    <row r="21" spans="2:38" x14ac:dyDescent="0.25">
      <c r="B21" s="15" t="s">
        <v>120</v>
      </c>
      <c r="C21" s="256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584"/>
    </row>
    <row r="22" spans="2:38" x14ac:dyDescent="0.25">
      <c r="B22" s="15" t="s">
        <v>121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584"/>
    </row>
    <row r="23" spans="2:38" x14ac:dyDescent="0.25">
      <c r="B23" s="15" t="s">
        <v>122</v>
      </c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584"/>
    </row>
    <row r="24" spans="2:38" x14ac:dyDescent="0.25">
      <c r="B24" s="15" t="s">
        <v>123</v>
      </c>
      <c r="C24" s="256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584"/>
    </row>
    <row r="25" spans="2:38" x14ac:dyDescent="0.25">
      <c r="B25" s="15" t="s">
        <v>124</v>
      </c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584"/>
    </row>
    <row r="26" spans="2:38" s="8" customFormat="1" x14ac:dyDescent="0.25">
      <c r="B26" s="25" t="s">
        <v>125</v>
      </c>
      <c r="C26" s="26">
        <f>SUM(C27:C37)</f>
        <v>0</v>
      </c>
      <c r="D26" s="27">
        <f t="shared" ref="D26:AL26" si="20">SUM(D27:D37)</f>
        <v>0</v>
      </c>
      <c r="E26" s="27">
        <f t="shared" si="20"/>
        <v>0</v>
      </c>
      <c r="F26" s="27">
        <f t="shared" si="20"/>
        <v>0</v>
      </c>
      <c r="G26" s="27">
        <f t="shared" si="20"/>
        <v>0</v>
      </c>
      <c r="H26" s="27">
        <f t="shared" si="20"/>
        <v>0</v>
      </c>
      <c r="I26" s="27">
        <f t="shared" si="20"/>
        <v>0</v>
      </c>
      <c r="J26" s="27">
        <f t="shared" si="20"/>
        <v>0</v>
      </c>
      <c r="K26" s="27">
        <f t="shared" si="20"/>
        <v>0</v>
      </c>
      <c r="L26" s="27">
        <f t="shared" si="20"/>
        <v>0</v>
      </c>
      <c r="M26" s="27">
        <f t="shared" si="20"/>
        <v>0</v>
      </c>
      <c r="N26" s="27">
        <f t="shared" si="20"/>
        <v>0</v>
      </c>
      <c r="O26" s="28">
        <f t="shared" si="20"/>
        <v>0</v>
      </c>
      <c r="P26" s="27">
        <f t="shared" si="20"/>
        <v>0</v>
      </c>
      <c r="Q26" s="27">
        <f t="shared" si="20"/>
        <v>0</v>
      </c>
      <c r="R26" s="27">
        <f t="shared" si="20"/>
        <v>0</v>
      </c>
      <c r="S26" s="27">
        <f t="shared" si="20"/>
        <v>0</v>
      </c>
      <c r="T26" s="27">
        <f t="shared" si="20"/>
        <v>0</v>
      </c>
      <c r="U26" s="27">
        <f t="shared" si="20"/>
        <v>0</v>
      </c>
      <c r="V26" s="27">
        <f t="shared" si="20"/>
        <v>0</v>
      </c>
      <c r="W26" s="27">
        <f t="shared" si="20"/>
        <v>0</v>
      </c>
      <c r="X26" s="27">
        <f t="shared" si="20"/>
        <v>0</v>
      </c>
      <c r="Y26" s="27">
        <f t="shared" si="20"/>
        <v>0</v>
      </c>
      <c r="Z26" s="27">
        <f t="shared" ref="Z26:AK26" si="21">SUM(Z27:Z37)</f>
        <v>0</v>
      </c>
      <c r="AA26" s="27">
        <f t="shared" si="21"/>
        <v>0</v>
      </c>
      <c r="AB26" s="27">
        <f t="shared" si="21"/>
        <v>0</v>
      </c>
      <c r="AC26" s="27">
        <f t="shared" si="21"/>
        <v>0</v>
      </c>
      <c r="AD26" s="27">
        <f t="shared" si="21"/>
        <v>0</v>
      </c>
      <c r="AE26" s="27">
        <f t="shared" si="21"/>
        <v>0</v>
      </c>
      <c r="AF26" s="27">
        <f t="shared" si="21"/>
        <v>0</v>
      </c>
      <c r="AG26" s="27">
        <f t="shared" si="21"/>
        <v>0</v>
      </c>
      <c r="AH26" s="27">
        <f t="shared" si="21"/>
        <v>0</v>
      </c>
      <c r="AI26" s="27">
        <f t="shared" si="21"/>
        <v>0</v>
      </c>
      <c r="AJ26" s="27">
        <f t="shared" si="21"/>
        <v>0</v>
      </c>
      <c r="AK26" s="27">
        <f t="shared" si="21"/>
        <v>0</v>
      </c>
      <c r="AL26" s="29">
        <f t="shared" si="20"/>
        <v>0</v>
      </c>
    </row>
    <row r="27" spans="2:38" x14ac:dyDescent="0.25">
      <c r="B27" s="15" t="s">
        <v>126</v>
      </c>
      <c r="C27" s="258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585"/>
    </row>
    <row r="28" spans="2:38" x14ac:dyDescent="0.25">
      <c r="B28" s="15" t="s">
        <v>127</v>
      </c>
      <c r="C28" s="258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585"/>
    </row>
    <row r="29" spans="2:38" x14ac:dyDescent="0.25">
      <c r="B29" s="15" t="s">
        <v>128</v>
      </c>
      <c r="C29" s="258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585"/>
    </row>
    <row r="30" spans="2:38" x14ac:dyDescent="0.25">
      <c r="B30" s="15" t="s">
        <v>129</v>
      </c>
      <c r="C30" s="258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585"/>
    </row>
    <row r="31" spans="2:38" x14ac:dyDescent="0.25">
      <c r="B31" s="15" t="s">
        <v>130</v>
      </c>
      <c r="C31" s="258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585"/>
    </row>
    <row r="32" spans="2:38" x14ac:dyDescent="0.25">
      <c r="B32" s="15" t="s">
        <v>131</v>
      </c>
      <c r="C32" s="258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585"/>
    </row>
    <row r="33" spans="2:38" x14ac:dyDescent="0.25">
      <c r="B33" s="15" t="s">
        <v>132</v>
      </c>
      <c r="C33" s="258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585"/>
    </row>
    <row r="34" spans="2:38" x14ac:dyDescent="0.25">
      <c r="B34" s="15" t="s">
        <v>133</v>
      </c>
      <c r="C34" s="258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585"/>
    </row>
    <row r="35" spans="2:38" x14ac:dyDescent="0.25">
      <c r="B35" s="15" t="s">
        <v>134</v>
      </c>
      <c r="C35" s="258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585"/>
    </row>
    <row r="36" spans="2:38" x14ac:dyDescent="0.25">
      <c r="B36" s="15" t="s">
        <v>135</v>
      </c>
      <c r="C36" s="258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585"/>
    </row>
    <row r="37" spans="2:38" x14ac:dyDescent="0.25">
      <c r="B37" s="15" t="s">
        <v>136</v>
      </c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585"/>
    </row>
    <row r="38" spans="2:38" s="8" customFormat="1" x14ac:dyDescent="0.25">
      <c r="B38" s="20" t="s">
        <v>0</v>
      </c>
      <c r="C38" s="21">
        <f>SUM(C39:C41)</f>
        <v>0</v>
      </c>
      <c r="D38" s="22">
        <f t="shared" ref="D38:AL38" si="22">SUM(D39:D41)</f>
        <v>0</v>
      </c>
      <c r="E38" s="22">
        <f t="shared" si="22"/>
        <v>0</v>
      </c>
      <c r="F38" s="22">
        <f t="shared" si="22"/>
        <v>0</v>
      </c>
      <c r="G38" s="22">
        <f t="shared" si="22"/>
        <v>0</v>
      </c>
      <c r="H38" s="22">
        <f t="shared" si="22"/>
        <v>0</v>
      </c>
      <c r="I38" s="22">
        <f t="shared" si="22"/>
        <v>0</v>
      </c>
      <c r="J38" s="22">
        <f t="shared" si="22"/>
        <v>0</v>
      </c>
      <c r="K38" s="22">
        <f t="shared" si="22"/>
        <v>0</v>
      </c>
      <c r="L38" s="22">
        <f t="shared" si="22"/>
        <v>0</v>
      </c>
      <c r="M38" s="22">
        <f t="shared" si="22"/>
        <v>0</v>
      </c>
      <c r="N38" s="22">
        <f t="shared" si="22"/>
        <v>0</v>
      </c>
      <c r="O38" s="23">
        <f t="shared" si="22"/>
        <v>0</v>
      </c>
      <c r="P38" s="22">
        <f t="shared" si="22"/>
        <v>0</v>
      </c>
      <c r="Q38" s="22">
        <f t="shared" si="22"/>
        <v>0</v>
      </c>
      <c r="R38" s="22">
        <f t="shared" si="22"/>
        <v>0</v>
      </c>
      <c r="S38" s="22">
        <f t="shared" si="22"/>
        <v>0</v>
      </c>
      <c r="T38" s="22">
        <f t="shared" si="22"/>
        <v>0</v>
      </c>
      <c r="U38" s="22">
        <f t="shared" si="22"/>
        <v>0</v>
      </c>
      <c r="V38" s="22">
        <f t="shared" si="22"/>
        <v>0</v>
      </c>
      <c r="W38" s="22">
        <f t="shared" si="22"/>
        <v>0</v>
      </c>
      <c r="X38" s="22">
        <f t="shared" si="22"/>
        <v>0</v>
      </c>
      <c r="Y38" s="22">
        <f t="shared" si="22"/>
        <v>0</v>
      </c>
      <c r="Z38" s="22">
        <f t="shared" ref="Z38:AK38" si="23">SUM(Z39:Z41)</f>
        <v>0</v>
      </c>
      <c r="AA38" s="22">
        <f t="shared" si="23"/>
        <v>0</v>
      </c>
      <c r="AB38" s="22">
        <f t="shared" si="23"/>
        <v>0</v>
      </c>
      <c r="AC38" s="22">
        <f t="shared" si="23"/>
        <v>0</v>
      </c>
      <c r="AD38" s="22">
        <f t="shared" si="23"/>
        <v>0</v>
      </c>
      <c r="AE38" s="22">
        <f t="shared" si="23"/>
        <v>0</v>
      </c>
      <c r="AF38" s="22">
        <f t="shared" si="23"/>
        <v>0</v>
      </c>
      <c r="AG38" s="22">
        <f t="shared" si="23"/>
        <v>0</v>
      </c>
      <c r="AH38" s="22">
        <f t="shared" si="23"/>
        <v>0</v>
      </c>
      <c r="AI38" s="22">
        <f t="shared" si="23"/>
        <v>0</v>
      </c>
      <c r="AJ38" s="22">
        <f t="shared" si="23"/>
        <v>0</v>
      </c>
      <c r="AK38" s="22">
        <f t="shared" si="23"/>
        <v>0</v>
      </c>
      <c r="AL38" s="24">
        <f t="shared" si="22"/>
        <v>0</v>
      </c>
    </row>
    <row r="39" spans="2:38" x14ac:dyDescent="0.25">
      <c r="B39" s="15" t="s">
        <v>112</v>
      </c>
      <c r="C39" s="252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60"/>
    </row>
    <row r="40" spans="2:38" x14ac:dyDescent="0.25">
      <c r="B40" s="15" t="s">
        <v>143</v>
      </c>
      <c r="C40" s="252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60"/>
    </row>
    <row r="41" spans="2:38" x14ac:dyDescent="0.25">
      <c r="B41" s="15" t="s">
        <v>144</v>
      </c>
      <c r="C41" s="252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60"/>
    </row>
    <row r="42" spans="2:38" s="8" customFormat="1" x14ac:dyDescent="0.25">
      <c r="B42" s="20" t="s">
        <v>1</v>
      </c>
      <c r="C42" s="252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5"/>
    </row>
    <row r="43" spans="2:38" s="8" customFormat="1" x14ac:dyDescent="0.25">
      <c r="B43" s="20" t="s">
        <v>12</v>
      </c>
      <c r="C43" s="252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4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5"/>
    </row>
    <row r="44" spans="2:38" s="8" customFormat="1" x14ac:dyDescent="0.25">
      <c r="B44" s="20" t="s">
        <v>2</v>
      </c>
      <c r="C44" s="252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4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5"/>
    </row>
    <row r="45" spans="2:38" s="8" customFormat="1" ht="15.75" thickBot="1" x14ac:dyDescent="0.3">
      <c r="B45" s="30" t="s">
        <v>13</v>
      </c>
      <c r="C45" s="261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3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4"/>
    </row>
    <row r="46" spans="2:38" s="8" customFormat="1" ht="15.75" thickBot="1" x14ac:dyDescent="0.3">
      <c r="B46" s="31" t="s">
        <v>19</v>
      </c>
      <c r="C46" s="32">
        <f>+C6+C10+C11+C12+C38+C42+C43+C44+C45</f>
        <v>0</v>
      </c>
      <c r="D46" s="33">
        <f t="shared" ref="D46:AL46" si="24">+D6+D10+D11+D12+D38+D42+D43+D44+D45</f>
        <v>0</v>
      </c>
      <c r="E46" s="33">
        <f t="shared" si="24"/>
        <v>0</v>
      </c>
      <c r="F46" s="33">
        <f t="shared" si="24"/>
        <v>0</v>
      </c>
      <c r="G46" s="33">
        <f t="shared" si="24"/>
        <v>0</v>
      </c>
      <c r="H46" s="33">
        <f t="shared" si="24"/>
        <v>0</v>
      </c>
      <c r="I46" s="33">
        <f t="shared" si="24"/>
        <v>0</v>
      </c>
      <c r="J46" s="33">
        <f t="shared" si="24"/>
        <v>0</v>
      </c>
      <c r="K46" s="33">
        <f t="shared" si="24"/>
        <v>0</v>
      </c>
      <c r="L46" s="33">
        <f t="shared" si="24"/>
        <v>0</v>
      </c>
      <c r="M46" s="33">
        <f t="shared" si="24"/>
        <v>0</v>
      </c>
      <c r="N46" s="33">
        <f t="shared" si="24"/>
        <v>0</v>
      </c>
      <c r="O46" s="34">
        <f t="shared" si="24"/>
        <v>0</v>
      </c>
      <c r="P46" s="33">
        <f t="shared" si="24"/>
        <v>0</v>
      </c>
      <c r="Q46" s="33">
        <f t="shared" si="24"/>
        <v>0</v>
      </c>
      <c r="R46" s="33">
        <f t="shared" si="24"/>
        <v>0</v>
      </c>
      <c r="S46" s="33">
        <f t="shared" si="24"/>
        <v>0</v>
      </c>
      <c r="T46" s="33">
        <f t="shared" si="24"/>
        <v>0</v>
      </c>
      <c r="U46" s="33">
        <f t="shared" si="24"/>
        <v>0</v>
      </c>
      <c r="V46" s="33">
        <f t="shared" si="24"/>
        <v>0</v>
      </c>
      <c r="W46" s="33">
        <f t="shared" si="24"/>
        <v>0</v>
      </c>
      <c r="X46" s="33">
        <f t="shared" si="24"/>
        <v>0</v>
      </c>
      <c r="Y46" s="33">
        <f t="shared" si="24"/>
        <v>0</v>
      </c>
      <c r="Z46" s="33">
        <f t="shared" ref="Z46:AK46" si="25">+Z6+Z10+Z11+Z12+Z38+Z42+Z43+Z44+Z45</f>
        <v>0</v>
      </c>
      <c r="AA46" s="33">
        <f t="shared" si="25"/>
        <v>0</v>
      </c>
      <c r="AB46" s="33">
        <f t="shared" si="25"/>
        <v>0</v>
      </c>
      <c r="AC46" s="33">
        <f t="shared" si="25"/>
        <v>0</v>
      </c>
      <c r="AD46" s="33">
        <f t="shared" si="25"/>
        <v>0</v>
      </c>
      <c r="AE46" s="33">
        <f t="shared" si="25"/>
        <v>0</v>
      </c>
      <c r="AF46" s="33">
        <f t="shared" si="25"/>
        <v>0</v>
      </c>
      <c r="AG46" s="33">
        <f t="shared" si="25"/>
        <v>0</v>
      </c>
      <c r="AH46" s="33">
        <f t="shared" si="25"/>
        <v>0</v>
      </c>
      <c r="AI46" s="33">
        <f t="shared" si="25"/>
        <v>0</v>
      </c>
      <c r="AJ46" s="33">
        <f t="shared" si="25"/>
        <v>0</v>
      </c>
      <c r="AK46" s="33">
        <f t="shared" si="25"/>
        <v>0</v>
      </c>
      <c r="AL46" s="35">
        <f t="shared" si="24"/>
        <v>0</v>
      </c>
    </row>
    <row r="47" spans="2:38" x14ac:dyDescent="0.25">
      <c r="B47" s="14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8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9"/>
    </row>
    <row r="48" spans="2:38" s="8" customFormat="1" x14ac:dyDescent="0.25">
      <c r="B48" s="20" t="s">
        <v>111</v>
      </c>
      <c r="C48" s="252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4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5"/>
    </row>
    <row r="49" spans="2:38" s="8" customFormat="1" x14ac:dyDescent="0.25">
      <c r="B49" s="20" t="s">
        <v>138</v>
      </c>
      <c r="C49" s="21">
        <f>SUM(C50:C52)</f>
        <v>0</v>
      </c>
      <c r="D49" s="22">
        <f t="shared" ref="D49:AL49" si="26">SUM(D50:D52)</f>
        <v>0</v>
      </c>
      <c r="E49" s="22">
        <f t="shared" si="26"/>
        <v>0</v>
      </c>
      <c r="F49" s="22">
        <f t="shared" si="26"/>
        <v>0</v>
      </c>
      <c r="G49" s="22">
        <f t="shared" si="26"/>
        <v>0</v>
      </c>
      <c r="H49" s="22">
        <f t="shared" si="26"/>
        <v>0</v>
      </c>
      <c r="I49" s="22">
        <f t="shared" si="26"/>
        <v>0</v>
      </c>
      <c r="J49" s="22">
        <f t="shared" si="26"/>
        <v>0</v>
      </c>
      <c r="K49" s="22">
        <f t="shared" si="26"/>
        <v>0</v>
      </c>
      <c r="L49" s="22">
        <f t="shared" si="26"/>
        <v>0</v>
      </c>
      <c r="M49" s="22">
        <f t="shared" si="26"/>
        <v>0</v>
      </c>
      <c r="N49" s="22">
        <f t="shared" si="26"/>
        <v>0</v>
      </c>
      <c r="O49" s="23">
        <f t="shared" si="26"/>
        <v>0</v>
      </c>
      <c r="P49" s="22">
        <f t="shared" si="26"/>
        <v>0</v>
      </c>
      <c r="Q49" s="22">
        <f t="shared" si="26"/>
        <v>0</v>
      </c>
      <c r="R49" s="22">
        <f t="shared" si="26"/>
        <v>0</v>
      </c>
      <c r="S49" s="22">
        <f t="shared" si="26"/>
        <v>0</v>
      </c>
      <c r="T49" s="22">
        <f t="shared" si="26"/>
        <v>0</v>
      </c>
      <c r="U49" s="22">
        <f t="shared" si="26"/>
        <v>0</v>
      </c>
      <c r="V49" s="22">
        <f t="shared" si="26"/>
        <v>0</v>
      </c>
      <c r="W49" s="22">
        <f t="shared" si="26"/>
        <v>0</v>
      </c>
      <c r="X49" s="22">
        <f t="shared" si="26"/>
        <v>0</v>
      </c>
      <c r="Y49" s="22">
        <f t="shared" si="26"/>
        <v>0</v>
      </c>
      <c r="Z49" s="22">
        <f t="shared" ref="Z49:AK49" si="27">SUM(Z50:Z52)</f>
        <v>0</v>
      </c>
      <c r="AA49" s="22">
        <f t="shared" si="27"/>
        <v>0</v>
      </c>
      <c r="AB49" s="22">
        <f t="shared" si="27"/>
        <v>0</v>
      </c>
      <c r="AC49" s="22">
        <f t="shared" si="27"/>
        <v>0</v>
      </c>
      <c r="AD49" s="22">
        <f t="shared" si="27"/>
        <v>0</v>
      </c>
      <c r="AE49" s="22">
        <f t="shared" si="27"/>
        <v>0</v>
      </c>
      <c r="AF49" s="22">
        <f t="shared" si="27"/>
        <v>0</v>
      </c>
      <c r="AG49" s="22">
        <f t="shared" si="27"/>
        <v>0</v>
      </c>
      <c r="AH49" s="22">
        <f t="shared" si="27"/>
        <v>0</v>
      </c>
      <c r="AI49" s="22">
        <f t="shared" si="27"/>
        <v>0</v>
      </c>
      <c r="AJ49" s="22">
        <f t="shared" si="27"/>
        <v>0</v>
      </c>
      <c r="AK49" s="22">
        <f t="shared" si="27"/>
        <v>0</v>
      </c>
      <c r="AL49" s="24">
        <f t="shared" si="26"/>
        <v>0</v>
      </c>
    </row>
    <row r="50" spans="2:38" x14ac:dyDescent="0.25">
      <c r="B50" s="15" t="s">
        <v>15</v>
      </c>
      <c r="C50" s="258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60"/>
    </row>
    <row r="51" spans="2:38" x14ac:dyDescent="0.25">
      <c r="B51" s="15" t="s">
        <v>3</v>
      </c>
      <c r="C51" s="258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60"/>
    </row>
    <row r="52" spans="2:38" x14ac:dyDescent="0.25">
      <c r="B52" s="15" t="s">
        <v>4</v>
      </c>
      <c r="C52" s="258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60"/>
    </row>
    <row r="53" spans="2:38" s="8" customFormat="1" x14ac:dyDescent="0.25">
      <c r="B53" s="20" t="s">
        <v>16</v>
      </c>
      <c r="C53" s="252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4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5"/>
    </row>
    <row r="54" spans="2:38" s="8" customFormat="1" x14ac:dyDescent="0.25">
      <c r="B54" s="20" t="s">
        <v>5</v>
      </c>
      <c r="C54" s="252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4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5"/>
    </row>
    <row r="55" spans="2:38" s="8" customFormat="1" ht="15.75" thickBot="1" x14ac:dyDescent="0.3">
      <c r="B55" s="30" t="s">
        <v>17</v>
      </c>
      <c r="C55" s="261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3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4"/>
    </row>
    <row r="56" spans="2:38" s="8" customFormat="1" ht="15.75" thickBot="1" x14ac:dyDescent="0.3">
      <c r="B56" s="31" t="s">
        <v>6</v>
      </c>
      <c r="C56" s="32">
        <f>+C48+C49+C53+C54+C55</f>
        <v>0</v>
      </c>
      <c r="D56" s="33">
        <f t="shared" ref="D56:AL56" si="28">+D48+D49+D53+D54+D55</f>
        <v>0</v>
      </c>
      <c r="E56" s="33">
        <f t="shared" si="28"/>
        <v>0</v>
      </c>
      <c r="F56" s="33">
        <f t="shared" si="28"/>
        <v>0</v>
      </c>
      <c r="G56" s="33">
        <f t="shared" si="28"/>
        <v>0</v>
      </c>
      <c r="H56" s="33">
        <f t="shared" si="28"/>
        <v>0</v>
      </c>
      <c r="I56" s="33">
        <f t="shared" si="28"/>
        <v>0</v>
      </c>
      <c r="J56" s="33">
        <f t="shared" si="28"/>
        <v>0</v>
      </c>
      <c r="K56" s="33">
        <f t="shared" si="28"/>
        <v>0</v>
      </c>
      <c r="L56" s="33">
        <f t="shared" si="28"/>
        <v>0</v>
      </c>
      <c r="M56" s="33">
        <f t="shared" si="28"/>
        <v>0</v>
      </c>
      <c r="N56" s="33">
        <f t="shared" si="28"/>
        <v>0</v>
      </c>
      <c r="O56" s="34">
        <f t="shared" si="28"/>
        <v>0</v>
      </c>
      <c r="P56" s="33">
        <f t="shared" si="28"/>
        <v>0</v>
      </c>
      <c r="Q56" s="33">
        <f t="shared" si="28"/>
        <v>0</v>
      </c>
      <c r="R56" s="33">
        <f t="shared" si="28"/>
        <v>0</v>
      </c>
      <c r="S56" s="33">
        <f t="shared" si="28"/>
        <v>0</v>
      </c>
      <c r="T56" s="33">
        <f t="shared" si="28"/>
        <v>0</v>
      </c>
      <c r="U56" s="33">
        <f t="shared" si="28"/>
        <v>0</v>
      </c>
      <c r="V56" s="33">
        <f t="shared" si="28"/>
        <v>0</v>
      </c>
      <c r="W56" s="33">
        <f t="shared" si="28"/>
        <v>0</v>
      </c>
      <c r="X56" s="33">
        <f t="shared" si="28"/>
        <v>0</v>
      </c>
      <c r="Y56" s="33">
        <f t="shared" si="28"/>
        <v>0</v>
      </c>
      <c r="Z56" s="33">
        <f t="shared" ref="Z56:AK56" si="29">+Z48+Z49+Z53+Z54+Z55</f>
        <v>0</v>
      </c>
      <c r="AA56" s="33">
        <f t="shared" si="29"/>
        <v>0</v>
      </c>
      <c r="AB56" s="33">
        <f t="shared" si="29"/>
        <v>0</v>
      </c>
      <c r="AC56" s="33">
        <f t="shared" si="29"/>
        <v>0</v>
      </c>
      <c r="AD56" s="33">
        <f t="shared" si="29"/>
        <v>0</v>
      </c>
      <c r="AE56" s="33">
        <f t="shared" si="29"/>
        <v>0</v>
      </c>
      <c r="AF56" s="33">
        <f t="shared" si="29"/>
        <v>0</v>
      </c>
      <c r="AG56" s="33">
        <f t="shared" si="29"/>
        <v>0</v>
      </c>
      <c r="AH56" s="33">
        <f t="shared" si="29"/>
        <v>0</v>
      </c>
      <c r="AI56" s="33">
        <f t="shared" si="29"/>
        <v>0</v>
      </c>
      <c r="AJ56" s="33">
        <f t="shared" si="29"/>
        <v>0</v>
      </c>
      <c r="AK56" s="33">
        <f t="shared" si="29"/>
        <v>0</v>
      </c>
      <c r="AL56" s="35">
        <f t="shared" si="28"/>
        <v>0</v>
      </c>
    </row>
    <row r="57" spans="2:38" ht="15.75" thickBot="1" x14ac:dyDescent="0.3">
      <c r="B57" s="14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8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9"/>
    </row>
    <row r="58" spans="2:38" s="8" customFormat="1" ht="15.75" thickBot="1" x14ac:dyDescent="0.3">
      <c r="B58" s="25" t="s">
        <v>14</v>
      </c>
      <c r="C58" s="32">
        <f>C56+C46</f>
        <v>0</v>
      </c>
      <c r="D58" s="33">
        <f t="shared" ref="D58:AL58" si="30">D56+D46</f>
        <v>0</v>
      </c>
      <c r="E58" s="33">
        <f t="shared" si="30"/>
        <v>0</v>
      </c>
      <c r="F58" s="33">
        <f t="shared" si="30"/>
        <v>0</v>
      </c>
      <c r="G58" s="33">
        <f t="shared" si="30"/>
        <v>0</v>
      </c>
      <c r="H58" s="33">
        <f t="shared" si="30"/>
        <v>0</v>
      </c>
      <c r="I58" s="33">
        <f t="shared" si="30"/>
        <v>0</v>
      </c>
      <c r="J58" s="33">
        <f t="shared" si="30"/>
        <v>0</v>
      </c>
      <c r="K58" s="33">
        <f t="shared" si="30"/>
        <v>0</v>
      </c>
      <c r="L58" s="33">
        <f t="shared" si="30"/>
        <v>0</v>
      </c>
      <c r="M58" s="33">
        <f t="shared" si="30"/>
        <v>0</v>
      </c>
      <c r="N58" s="33">
        <f t="shared" si="30"/>
        <v>0</v>
      </c>
      <c r="O58" s="34">
        <f t="shared" si="30"/>
        <v>0</v>
      </c>
      <c r="P58" s="33">
        <f t="shared" si="30"/>
        <v>0</v>
      </c>
      <c r="Q58" s="33">
        <f t="shared" si="30"/>
        <v>0</v>
      </c>
      <c r="R58" s="33">
        <f t="shared" si="30"/>
        <v>0</v>
      </c>
      <c r="S58" s="33">
        <f t="shared" si="30"/>
        <v>0</v>
      </c>
      <c r="T58" s="33">
        <f t="shared" si="30"/>
        <v>0</v>
      </c>
      <c r="U58" s="33">
        <f t="shared" si="30"/>
        <v>0</v>
      </c>
      <c r="V58" s="33">
        <f t="shared" si="30"/>
        <v>0</v>
      </c>
      <c r="W58" s="33">
        <f t="shared" si="30"/>
        <v>0</v>
      </c>
      <c r="X58" s="33">
        <f t="shared" si="30"/>
        <v>0</v>
      </c>
      <c r="Y58" s="33">
        <f t="shared" si="30"/>
        <v>0</v>
      </c>
      <c r="Z58" s="33">
        <f t="shared" ref="Z58:AK58" si="31">Z56+Z46</f>
        <v>0</v>
      </c>
      <c r="AA58" s="33">
        <f t="shared" si="31"/>
        <v>0</v>
      </c>
      <c r="AB58" s="33">
        <f t="shared" si="31"/>
        <v>0</v>
      </c>
      <c r="AC58" s="33">
        <f t="shared" si="31"/>
        <v>0</v>
      </c>
      <c r="AD58" s="33">
        <f t="shared" si="31"/>
        <v>0</v>
      </c>
      <c r="AE58" s="33">
        <f t="shared" si="31"/>
        <v>0</v>
      </c>
      <c r="AF58" s="33">
        <f t="shared" si="31"/>
        <v>0</v>
      </c>
      <c r="AG58" s="33">
        <f t="shared" si="31"/>
        <v>0</v>
      </c>
      <c r="AH58" s="33">
        <f t="shared" si="31"/>
        <v>0</v>
      </c>
      <c r="AI58" s="33">
        <f t="shared" si="31"/>
        <v>0</v>
      </c>
      <c r="AJ58" s="33">
        <f t="shared" si="31"/>
        <v>0</v>
      </c>
      <c r="AK58" s="33">
        <f t="shared" si="31"/>
        <v>0</v>
      </c>
      <c r="AL58" s="35">
        <f t="shared" si="30"/>
        <v>0</v>
      </c>
    </row>
    <row r="59" spans="2:38" s="8" customFormat="1" x14ac:dyDescent="0.25">
      <c r="B59" s="20" t="s">
        <v>7</v>
      </c>
      <c r="C59" s="252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4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5"/>
    </row>
    <row r="60" spans="2:38" s="8" customFormat="1" x14ac:dyDescent="0.25">
      <c r="B60" s="25" t="s">
        <v>18</v>
      </c>
      <c r="C60" s="127">
        <f>+C58+C59</f>
        <v>0</v>
      </c>
      <c r="D60" s="128">
        <f t="shared" ref="D60:AL60" si="32">+D58+D59</f>
        <v>0</v>
      </c>
      <c r="E60" s="128">
        <f t="shared" si="32"/>
        <v>0</v>
      </c>
      <c r="F60" s="128">
        <f t="shared" si="32"/>
        <v>0</v>
      </c>
      <c r="G60" s="128">
        <f t="shared" si="32"/>
        <v>0</v>
      </c>
      <c r="H60" s="128">
        <f t="shared" si="32"/>
        <v>0</v>
      </c>
      <c r="I60" s="128">
        <f t="shared" si="32"/>
        <v>0</v>
      </c>
      <c r="J60" s="128">
        <f t="shared" si="32"/>
        <v>0</v>
      </c>
      <c r="K60" s="128">
        <f t="shared" si="32"/>
        <v>0</v>
      </c>
      <c r="L60" s="128">
        <f t="shared" si="32"/>
        <v>0</v>
      </c>
      <c r="M60" s="128">
        <f t="shared" si="32"/>
        <v>0</v>
      </c>
      <c r="N60" s="128">
        <f t="shared" si="32"/>
        <v>0</v>
      </c>
      <c r="O60" s="129">
        <f t="shared" si="32"/>
        <v>0</v>
      </c>
      <c r="P60" s="128">
        <f t="shared" si="32"/>
        <v>0</v>
      </c>
      <c r="Q60" s="128">
        <f t="shared" si="32"/>
        <v>0</v>
      </c>
      <c r="R60" s="128">
        <f t="shared" si="32"/>
        <v>0</v>
      </c>
      <c r="S60" s="128">
        <f t="shared" si="32"/>
        <v>0</v>
      </c>
      <c r="T60" s="128">
        <f t="shared" si="32"/>
        <v>0</v>
      </c>
      <c r="U60" s="128">
        <f t="shared" si="32"/>
        <v>0</v>
      </c>
      <c r="V60" s="128">
        <f t="shared" si="32"/>
        <v>0</v>
      </c>
      <c r="W60" s="128">
        <f t="shared" si="32"/>
        <v>0</v>
      </c>
      <c r="X60" s="128">
        <f t="shared" si="32"/>
        <v>0</v>
      </c>
      <c r="Y60" s="128">
        <f t="shared" si="32"/>
        <v>0</v>
      </c>
      <c r="Z60" s="128">
        <f t="shared" ref="Z60:AK60" si="33">+Z58+Z59</f>
        <v>0</v>
      </c>
      <c r="AA60" s="128">
        <f t="shared" si="33"/>
        <v>0</v>
      </c>
      <c r="AB60" s="128">
        <f t="shared" si="33"/>
        <v>0</v>
      </c>
      <c r="AC60" s="128">
        <f t="shared" si="33"/>
        <v>0</v>
      </c>
      <c r="AD60" s="128">
        <f t="shared" si="33"/>
        <v>0</v>
      </c>
      <c r="AE60" s="128">
        <f t="shared" si="33"/>
        <v>0</v>
      </c>
      <c r="AF60" s="128">
        <f t="shared" si="33"/>
        <v>0</v>
      </c>
      <c r="AG60" s="128">
        <f t="shared" si="33"/>
        <v>0</v>
      </c>
      <c r="AH60" s="128">
        <f t="shared" si="33"/>
        <v>0</v>
      </c>
      <c r="AI60" s="128">
        <f t="shared" si="33"/>
        <v>0</v>
      </c>
      <c r="AJ60" s="128">
        <f t="shared" si="33"/>
        <v>0</v>
      </c>
      <c r="AK60" s="128">
        <f t="shared" si="33"/>
        <v>0</v>
      </c>
      <c r="AL60" s="130">
        <f t="shared" si="32"/>
        <v>0</v>
      </c>
    </row>
    <row r="61" spans="2:38" x14ac:dyDescent="0.25">
      <c r="B61" s="15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8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9"/>
    </row>
    <row r="62" spans="2:38" s="8" customFormat="1" x14ac:dyDescent="0.25">
      <c r="B62" s="25" t="s">
        <v>8</v>
      </c>
      <c r="C62" s="252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4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5"/>
    </row>
    <row r="63" spans="2:38" ht="15.75" thickBot="1" x14ac:dyDescent="0.3">
      <c r="B63" s="40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3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4"/>
    </row>
    <row r="64" spans="2:38" s="8" customFormat="1" ht="15.75" thickBot="1" x14ac:dyDescent="0.3">
      <c r="B64" s="31" t="s">
        <v>9</v>
      </c>
      <c r="C64" s="32">
        <f>+C60+C62</f>
        <v>0</v>
      </c>
      <c r="D64" s="33">
        <f t="shared" ref="D64:AL64" si="34">+D60+D62</f>
        <v>0</v>
      </c>
      <c r="E64" s="33">
        <f t="shared" si="34"/>
        <v>0</v>
      </c>
      <c r="F64" s="33">
        <f t="shared" si="34"/>
        <v>0</v>
      </c>
      <c r="G64" s="33">
        <f t="shared" si="34"/>
        <v>0</v>
      </c>
      <c r="H64" s="33">
        <f t="shared" si="34"/>
        <v>0</v>
      </c>
      <c r="I64" s="33">
        <f t="shared" si="34"/>
        <v>0</v>
      </c>
      <c r="J64" s="33">
        <f t="shared" si="34"/>
        <v>0</v>
      </c>
      <c r="K64" s="33">
        <f t="shared" si="34"/>
        <v>0</v>
      </c>
      <c r="L64" s="33">
        <f t="shared" si="34"/>
        <v>0</v>
      </c>
      <c r="M64" s="33">
        <f t="shared" si="34"/>
        <v>0</v>
      </c>
      <c r="N64" s="33">
        <f t="shared" si="34"/>
        <v>0</v>
      </c>
      <c r="O64" s="34">
        <f t="shared" si="34"/>
        <v>0</v>
      </c>
      <c r="P64" s="33">
        <f t="shared" si="34"/>
        <v>0</v>
      </c>
      <c r="Q64" s="33">
        <f t="shared" si="34"/>
        <v>0</v>
      </c>
      <c r="R64" s="33">
        <f t="shared" si="34"/>
        <v>0</v>
      </c>
      <c r="S64" s="33">
        <f t="shared" si="34"/>
        <v>0</v>
      </c>
      <c r="T64" s="33">
        <f t="shared" si="34"/>
        <v>0</v>
      </c>
      <c r="U64" s="33">
        <f t="shared" si="34"/>
        <v>0</v>
      </c>
      <c r="V64" s="33">
        <f t="shared" si="34"/>
        <v>0</v>
      </c>
      <c r="W64" s="33">
        <f t="shared" si="34"/>
        <v>0</v>
      </c>
      <c r="X64" s="33">
        <f t="shared" si="34"/>
        <v>0</v>
      </c>
      <c r="Y64" s="33">
        <f t="shared" si="34"/>
        <v>0</v>
      </c>
      <c r="Z64" s="33">
        <f t="shared" ref="Z64:AK64" si="35">+Z60+Z62</f>
        <v>0</v>
      </c>
      <c r="AA64" s="33">
        <f t="shared" si="35"/>
        <v>0</v>
      </c>
      <c r="AB64" s="33">
        <f t="shared" si="35"/>
        <v>0</v>
      </c>
      <c r="AC64" s="33">
        <f t="shared" si="35"/>
        <v>0</v>
      </c>
      <c r="AD64" s="33">
        <f t="shared" si="35"/>
        <v>0</v>
      </c>
      <c r="AE64" s="33">
        <f t="shared" si="35"/>
        <v>0</v>
      </c>
      <c r="AF64" s="33">
        <f t="shared" si="35"/>
        <v>0</v>
      </c>
      <c r="AG64" s="33">
        <f t="shared" si="35"/>
        <v>0</v>
      </c>
      <c r="AH64" s="33">
        <f t="shared" si="35"/>
        <v>0</v>
      </c>
      <c r="AI64" s="33">
        <f t="shared" si="35"/>
        <v>0</v>
      </c>
      <c r="AJ64" s="33">
        <f t="shared" si="35"/>
        <v>0</v>
      </c>
      <c r="AK64" s="33">
        <f t="shared" si="35"/>
        <v>0</v>
      </c>
      <c r="AL64" s="35">
        <f t="shared" si="34"/>
        <v>0</v>
      </c>
    </row>
    <row r="65" spans="2:38" x14ac:dyDescent="0.2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39"/>
    </row>
    <row r="66" spans="2:38" ht="15.75" thickBot="1" x14ac:dyDescent="0.3">
      <c r="B66" s="47" t="s">
        <v>20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4"/>
    </row>
    <row r="67" spans="2:38" s="48" customFormat="1" ht="15.75" thickBot="1" x14ac:dyDescent="0.3">
      <c r="B67" s="48" t="s">
        <v>147</v>
      </c>
      <c r="C67" s="244">
        <f>+C4</f>
        <v>44197</v>
      </c>
      <c r="D67" s="245">
        <f t="shared" ref="D67:AL67" si="36">+D4</f>
        <v>44228</v>
      </c>
      <c r="E67" s="245">
        <f t="shared" si="36"/>
        <v>44256</v>
      </c>
      <c r="F67" s="245">
        <f t="shared" si="36"/>
        <v>44287</v>
      </c>
      <c r="G67" s="245">
        <f t="shared" si="36"/>
        <v>44317</v>
      </c>
      <c r="H67" s="245">
        <f t="shared" si="36"/>
        <v>44348</v>
      </c>
      <c r="I67" s="245">
        <f t="shared" si="36"/>
        <v>44378</v>
      </c>
      <c r="J67" s="245">
        <f t="shared" si="36"/>
        <v>44409</v>
      </c>
      <c r="K67" s="245">
        <f t="shared" si="36"/>
        <v>44440</v>
      </c>
      <c r="L67" s="245">
        <f t="shared" si="36"/>
        <v>44470</v>
      </c>
      <c r="M67" s="245">
        <f t="shared" si="36"/>
        <v>44501</v>
      </c>
      <c r="N67" s="245">
        <f t="shared" si="36"/>
        <v>44531</v>
      </c>
      <c r="O67" s="245">
        <f t="shared" si="36"/>
        <v>44562</v>
      </c>
      <c r="P67" s="245">
        <f t="shared" si="36"/>
        <v>44593</v>
      </c>
      <c r="Q67" s="245">
        <f t="shared" si="36"/>
        <v>44621</v>
      </c>
      <c r="R67" s="245">
        <f t="shared" si="36"/>
        <v>44652</v>
      </c>
      <c r="S67" s="245">
        <f t="shared" si="36"/>
        <v>44682</v>
      </c>
      <c r="T67" s="245">
        <f t="shared" si="36"/>
        <v>44713</v>
      </c>
      <c r="U67" s="245">
        <f t="shared" si="36"/>
        <v>44743</v>
      </c>
      <c r="V67" s="245">
        <f t="shared" si="36"/>
        <v>44774</v>
      </c>
      <c r="W67" s="245">
        <f t="shared" si="36"/>
        <v>44805</v>
      </c>
      <c r="X67" s="245">
        <f t="shared" si="36"/>
        <v>44835</v>
      </c>
      <c r="Y67" s="245">
        <f t="shared" si="36"/>
        <v>44866</v>
      </c>
      <c r="Z67" s="245">
        <f t="shared" ref="Z67:AK67" si="37">+Z4</f>
        <v>44896</v>
      </c>
      <c r="AA67" s="245">
        <f t="shared" si="37"/>
        <v>44927</v>
      </c>
      <c r="AB67" s="245">
        <f t="shared" si="37"/>
        <v>44958</v>
      </c>
      <c r="AC67" s="245">
        <f t="shared" si="37"/>
        <v>44986</v>
      </c>
      <c r="AD67" s="245">
        <f t="shared" si="37"/>
        <v>45017</v>
      </c>
      <c r="AE67" s="245">
        <f t="shared" si="37"/>
        <v>45047</v>
      </c>
      <c r="AF67" s="245">
        <f t="shared" si="37"/>
        <v>45078</v>
      </c>
      <c r="AG67" s="245">
        <f t="shared" si="37"/>
        <v>45108</v>
      </c>
      <c r="AH67" s="245">
        <f t="shared" si="37"/>
        <v>45139</v>
      </c>
      <c r="AI67" s="245">
        <f t="shared" si="37"/>
        <v>45170</v>
      </c>
      <c r="AJ67" s="245">
        <f t="shared" si="37"/>
        <v>45200</v>
      </c>
      <c r="AK67" s="245">
        <f t="shared" si="37"/>
        <v>45231</v>
      </c>
      <c r="AL67" s="586">
        <f t="shared" si="36"/>
        <v>45261</v>
      </c>
    </row>
    <row r="68" spans="2:38" s="48" customFormat="1" x14ac:dyDescent="0.25">
      <c r="B68" s="50" t="s">
        <v>25</v>
      </c>
      <c r="C68" s="399">
        <f>+C69+C70+C73+C74+C75+C79</f>
        <v>0</v>
      </c>
      <c r="D68" s="400">
        <f t="shared" ref="D68:AL68" si="38">+D69+D70+D73+D74+D75+D79</f>
        <v>0</v>
      </c>
      <c r="E68" s="51">
        <f t="shared" si="38"/>
        <v>0</v>
      </c>
      <c r="F68" s="51">
        <f t="shared" si="38"/>
        <v>0</v>
      </c>
      <c r="G68" s="51">
        <f t="shared" si="38"/>
        <v>0</v>
      </c>
      <c r="H68" s="51">
        <f t="shared" si="38"/>
        <v>0</v>
      </c>
      <c r="I68" s="51">
        <f t="shared" si="38"/>
        <v>0</v>
      </c>
      <c r="J68" s="51">
        <f t="shared" si="38"/>
        <v>0</v>
      </c>
      <c r="K68" s="51">
        <f t="shared" si="38"/>
        <v>0</v>
      </c>
      <c r="L68" s="51">
        <f t="shared" si="38"/>
        <v>0</v>
      </c>
      <c r="M68" s="51">
        <f t="shared" si="38"/>
        <v>0</v>
      </c>
      <c r="N68" s="51">
        <f t="shared" si="38"/>
        <v>0</v>
      </c>
      <c r="O68" s="51">
        <f t="shared" si="38"/>
        <v>0</v>
      </c>
      <c r="P68" s="51">
        <f t="shared" si="38"/>
        <v>0</v>
      </c>
      <c r="Q68" s="51">
        <f t="shared" si="38"/>
        <v>0</v>
      </c>
      <c r="R68" s="51">
        <f t="shared" si="38"/>
        <v>0</v>
      </c>
      <c r="S68" s="51">
        <f t="shared" si="38"/>
        <v>0</v>
      </c>
      <c r="T68" s="51">
        <f t="shared" si="38"/>
        <v>0</v>
      </c>
      <c r="U68" s="51">
        <f t="shared" si="38"/>
        <v>0</v>
      </c>
      <c r="V68" s="51">
        <f t="shared" si="38"/>
        <v>0</v>
      </c>
      <c r="W68" s="51">
        <f t="shared" si="38"/>
        <v>0</v>
      </c>
      <c r="X68" s="51">
        <f t="shared" si="38"/>
        <v>0</v>
      </c>
      <c r="Y68" s="51">
        <f t="shared" si="38"/>
        <v>0</v>
      </c>
      <c r="Z68" s="51">
        <f t="shared" ref="Z68:AK68" si="39">+Z69+Z70+Z73+Z74+Z75+Z79</f>
        <v>0</v>
      </c>
      <c r="AA68" s="51">
        <f t="shared" si="39"/>
        <v>0</v>
      </c>
      <c r="AB68" s="51">
        <f t="shared" si="39"/>
        <v>0</v>
      </c>
      <c r="AC68" s="51">
        <f t="shared" si="39"/>
        <v>0</v>
      </c>
      <c r="AD68" s="51">
        <f t="shared" si="39"/>
        <v>0</v>
      </c>
      <c r="AE68" s="51">
        <f t="shared" si="39"/>
        <v>0</v>
      </c>
      <c r="AF68" s="51">
        <f t="shared" si="39"/>
        <v>0</v>
      </c>
      <c r="AG68" s="51">
        <f t="shared" si="39"/>
        <v>0</v>
      </c>
      <c r="AH68" s="51">
        <f t="shared" si="39"/>
        <v>0</v>
      </c>
      <c r="AI68" s="51">
        <f t="shared" si="39"/>
        <v>0</v>
      </c>
      <c r="AJ68" s="51">
        <f t="shared" si="39"/>
        <v>0</v>
      </c>
      <c r="AK68" s="51">
        <f t="shared" si="39"/>
        <v>0</v>
      </c>
      <c r="AL68" s="52">
        <f t="shared" si="38"/>
        <v>0</v>
      </c>
    </row>
    <row r="69" spans="2:38" s="145" customFormat="1" x14ac:dyDescent="0.25">
      <c r="B69" s="396" t="s">
        <v>26</v>
      </c>
      <c r="C69" s="401"/>
      <c r="D69" s="402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8"/>
    </row>
    <row r="70" spans="2:38" s="145" customFormat="1" x14ac:dyDescent="0.25">
      <c r="B70" s="396" t="s">
        <v>27</v>
      </c>
      <c r="C70" s="403">
        <f>SUM(C71:C72)</f>
        <v>0</v>
      </c>
      <c r="D70" s="404">
        <f t="shared" ref="D70:AL70" si="40">SUM(D71:D72)</f>
        <v>0</v>
      </c>
      <c r="E70" s="141">
        <f t="shared" si="40"/>
        <v>0</v>
      </c>
      <c r="F70" s="141">
        <f t="shared" si="40"/>
        <v>0</v>
      </c>
      <c r="G70" s="141">
        <f t="shared" si="40"/>
        <v>0</v>
      </c>
      <c r="H70" s="141">
        <f t="shared" si="40"/>
        <v>0</v>
      </c>
      <c r="I70" s="141">
        <f t="shared" si="40"/>
        <v>0</v>
      </c>
      <c r="J70" s="141">
        <f t="shared" si="40"/>
        <v>0</v>
      </c>
      <c r="K70" s="141">
        <f t="shared" si="40"/>
        <v>0</v>
      </c>
      <c r="L70" s="141">
        <f t="shared" si="40"/>
        <v>0</v>
      </c>
      <c r="M70" s="141">
        <f t="shared" si="40"/>
        <v>0</v>
      </c>
      <c r="N70" s="141">
        <f t="shared" si="40"/>
        <v>0</v>
      </c>
      <c r="O70" s="141">
        <f t="shared" si="40"/>
        <v>0</v>
      </c>
      <c r="P70" s="141">
        <f t="shared" si="40"/>
        <v>0</v>
      </c>
      <c r="Q70" s="141">
        <f t="shared" si="40"/>
        <v>0</v>
      </c>
      <c r="R70" s="141">
        <f t="shared" si="40"/>
        <v>0</v>
      </c>
      <c r="S70" s="142">
        <f t="shared" si="40"/>
        <v>0</v>
      </c>
      <c r="T70" s="142">
        <f t="shared" si="40"/>
        <v>0</v>
      </c>
      <c r="U70" s="142">
        <f t="shared" si="40"/>
        <v>0</v>
      </c>
      <c r="V70" s="142">
        <f t="shared" si="40"/>
        <v>0</v>
      </c>
      <c r="W70" s="142">
        <f t="shared" si="40"/>
        <v>0</v>
      </c>
      <c r="X70" s="142">
        <f t="shared" si="40"/>
        <v>0</v>
      </c>
      <c r="Y70" s="142">
        <f t="shared" si="40"/>
        <v>0</v>
      </c>
      <c r="Z70" s="142">
        <f t="shared" ref="Z70:AK70" si="41">SUM(Z71:Z72)</f>
        <v>0</v>
      </c>
      <c r="AA70" s="142">
        <f t="shared" si="41"/>
        <v>0</v>
      </c>
      <c r="AB70" s="142">
        <f t="shared" si="41"/>
        <v>0</v>
      </c>
      <c r="AC70" s="142">
        <f t="shared" si="41"/>
        <v>0</v>
      </c>
      <c r="AD70" s="142">
        <f t="shared" si="41"/>
        <v>0</v>
      </c>
      <c r="AE70" s="142">
        <f t="shared" si="41"/>
        <v>0</v>
      </c>
      <c r="AF70" s="142">
        <f t="shared" si="41"/>
        <v>0</v>
      </c>
      <c r="AG70" s="142">
        <f t="shared" si="41"/>
        <v>0</v>
      </c>
      <c r="AH70" s="142">
        <f t="shared" si="41"/>
        <v>0</v>
      </c>
      <c r="AI70" s="142">
        <f t="shared" si="41"/>
        <v>0</v>
      </c>
      <c r="AJ70" s="142">
        <f t="shared" si="41"/>
        <v>0</v>
      </c>
      <c r="AK70" s="142">
        <f t="shared" si="41"/>
        <v>0</v>
      </c>
      <c r="AL70" s="29">
        <f t="shared" si="40"/>
        <v>0</v>
      </c>
    </row>
    <row r="71" spans="2:38" s="48" customFormat="1" x14ac:dyDescent="0.25">
      <c r="B71" s="56" t="s">
        <v>70</v>
      </c>
      <c r="C71" s="405"/>
      <c r="D71" s="406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390"/>
      <c r="AF71" s="390"/>
      <c r="AG71" s="390"/>
      <c r="AH71" s="390"/>
      <c r="AI71" s="390"/>
      <c r="AJ71" s="390"/>
      <c r="AK71" s="390"/>
      <c r="AL71" s="391"/>
    </row>
    <row r="72" spans="2:38" s="48" customFormat="1" x14ac:dyDescent="0.25">
      <c r="B72" s="59" t="s">
        <v>71</v>
      </c>
      <c r="C72" s="407"/>
      <c r="D72" s="408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90"/>
      <c r="T72" s="390"/>
      <c r="U72" s="390"/>
      <c r="V72" s="390"/>
      <c r="W72" s="390"/>
      <c r="X72" s="390"/>
      <c r="Y72" s="390"/>
      <c r="Z72" s="390"/>
      <c r="AA72" s="390"/>
      <c r="AB72" s="390"/>
      <c r="AC72" s="390"/>
      <c r="AD72" s="390"/>
      <c r="AE72" s="390"/>
      <c r="AF72" s="390"/>
      <c r="AG72" s="390"/>
      <c r="AH72" s="390"/>
      <c r="AI72" s="390"/>
      <c r="AJ72" s="390"/>
      <c r="AK72" s="390"/>
      <c r="AL72" s="391"/>
    </row>
    <row r="73" spans="2:38" s="145" customFormat="1" x14ac:dyDescent="0.25">
      <c r="B73" s="396" t="s">
        <v>28</v>
      </c>
      <c r="C73" s="409"/>
      <c r="D73" s="410"/>
      <c r="E73" s="392"/>
      <c r="F73" s="392"/>
      <c r="G73" s="392"/>
      <c r="H73" s="392"/>
      <c r="I73" s="392"/>
      <c r="J73" s="392"/>
      <c r="K73" s="392"/>
      <c r="L73" s="392"/>
      <c r="M73" s="392"/>
      <c r="N73" s="392"/>
      <c r="O73" s="392"/>
      <c r="P73" s="392"/>
      <c r="Q73" s="392"/>
      <c r="R73" s="392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3"/>
      <c r="AI73" s="393"/>
      <c r="AJ73" s="393"/>
      <c r="AK73" s="393"/>
      <c r="AL73" s="394"/>
    </row>
    <row r="74" spans="2:38" s="145" customFormat="1" ht="30" x14ac:dyDescent="0.25">
      <c r="B74" s="395" t="s">
        <v>29</v>
      </c>
      <c r="C74" s="411"/>
      <c r="D74" s="412"/>
      <c r="E74" s="392"/>
      <c r="F74" s="392"/>
      <c r="G74" s="392"/>
      <c r="H74" s="392"/>
      <c r="I74" s="392"/>
      <c r="J74" s="392"/>
      <c r="K74" s="392"/>
      <c r="L74" s="392"/>
      <c r="M74" s="392"/>
      <c r="N74" s="392"/>
      <c r="O74" s="392"/>
      <c r="P74" s="392"/>
      <c r="Q74" s="392"/>
      <c r="R74" s="392"/>
      <c r="S74" s="393"/>
      <c r="T74" s="393"/>
      <c r="U74" s="393"/>
      <c r="V74" s="393"/>
      <c r="W74" s="393"/>
      <c r="X74" s="393"/>
      <c r="Y74" s="393"/>
      <c r="Z74" s="393"/>
      <c r="AA74" s="393"/>
      <c r="AB74" s="393"/>
      <c r="AC74" s="393"/>
      <c r="AD74" s="393"/>
      <c r="AE74" s="393"/>
      <c r="AF74" s="393"/>
      <c r="AG74" s="393"/>
      <c r="AH74" s="393"/>
      <c r="AI74" s="393"/>
      <c r="AJ74" s="393"/>
      <c r="AK74" s="393"/>
      <c r="AL74" s="394"/>
    </row>
    <row r="75" spans="2:38" s="145" customFormat="1" x14ac:dyDescent="0.25">
      <c r="B75" s="395" t="s">
        <v>67</v>
      </c>
      <c r="C75" s="413">
        <f>SUM(C76:C78)</f>
        <v>0</v>
      </c>
      <c r="D75" s="414">
        <f t="shared" ref="D75:AL75" si="42">SUM(D76:D78)</f>
        <v>0</v>
      </c>
      <c r="E75" s="141">
        <f t="shared" si="42"/>
        <v>0</v>
      </c>
      <c r="F75" s="141">
        <f t="shared" si="42"/>
        <v>0</v>
      </c>
      <c r="G75" s="141">
        <f t="shared" si="42"/>
        <v>0</v>
      </c>
      <c r="H75" s="141">
        <f t="shared" si="42"/>
        <v>0</v>
      </c>
      <c r="I75" s="141">
        <f t="shared" si="42"/>
        <v>0</v>
      </c>
      <c r="J75" s="141">
        <f t="shared" si="42"/>
        <v>0</v>
      </c>
      <c r="K75" s="141">
        <f t="shared" si="42"/>
        <v>0</v>
      </c>
      <c r="L75" s="141">
        <f t="shared" si="42"/>
        <v>0</v>
      </c>
      <c r="M75" s="141">
        <f t="shared" si="42"/>
        <v>0</v>
      </c>
      <c r="N75" s="141">
        <f t="shared" si="42"/>
        <v>0</v>
      </c>
      <c r="O75" s="141">
        <f t="shared" si="42"/>
        <v>0</v>
      </c>
      <c r="P75" s="141">
        <f t="shared" si="42"/>
        <v>0</v>
      </c>
      <c r="Q75" s="141">
        <f t="shared" si="42"/>
        <v>0</v>
      </c>
      <c r="R75" s="141">
        <f t="shared" si="42"/>
        <v>0</v>
      </c>
      <c r="S75" s="142">
        <f t="shared" si="42"/>
        <v>0</v>
      </c>
      <c r="T75" s="142">
        <f t="shared" si="42"/>
        <v>0</v>
      </c>
      <c r="U75" s="142">
        <f t="shared" si="42"/>
        <v>0</v>
      </c>
      <c r="V75" s="142">
        <f t="shared" si="42"/>
        <v>0</v>
      </c>
      <c r="W75" s="142">
        <f t="shared" si="42"/>
        <v>0</v>
      </c>
      <c r="X75" s="142">
        <f t="shared" si="42"/>
        <v>0</v>
      </c>
      <c r="Y75" s="142">
        <f t="shared" si="42"/>
        <v>0</v>
      </c>
      <c r="Z75" s="142">
        <f t="shared" ref="Z75:AK75" si="43">SUM(Z76:Z78)</f>
        <v>0</v>
      </c>
      <c r="AA75" s="142">
        <f t="shared" si="43"/>
        <v>0</v>
      </c>
      <c r="AB75" s="142">
        <f t="shared" si="43"/>
        <v>0</v>
      </c>
      <c r="AC75" s="142">
        <f t="shared" si="43"/>
        <v>0</v>
      </c>
      <c r="AD75" s="142">
        <f t="shared" si="43"/>
        <v>0</v>
      </c>
      <c r="AE75" s="142">
        <f t="shared" si="43"/>
        <v>0</v>
      </c>
      <c r="AF75" s="142">
        <f t="shared" si="43"/>
        <v>0</v>
      </c>
      <c r="AG75" s="142">
        <f t="shared" si="43"/>
        <v>0</v>
      </c>
      <c r="AH75" s="142">
        <f t="shared" si="43"/>
        <v>0</v>
      </c>
      <c r="AI75" s="142">
        <f t="shared" si="43"/>
        <v>0</v>
      </c>
      <c r="AJ75" s="142">
        <f t="shared" si="43"/>
        <v>0</v>
      </c>
      <c r="AK75" s="142">
        <f t="shared" si="43"/>
        <v>0</v>
      </c>
      <c r="AL75" s="29">
        <f t="shared" si="42"/>
        <v>0</v>
      </c>
    </row>
    <row r="76" spans="2:38" s="48" customFormat="1" x14ac:dyDescent="0.25">
      <c r="B76" s="56" t="s">
        <v>30</v>
      </c>
      <c r="C76" s="405"/>
      <c r="D76" s="415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3"/>
    </row>
    <row r="77" spans="2:38" s="48" customFormat="1" x14ac:dyDescent="0.25">
      <c r="B77" s="56" t="s">
        <v>31</v>
      </c>
      <c r="C77" s="405"/>
      <c r="D77" s="415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3"/>
    </row>
    <row r="78" spans="2:38" s="48" customFormat="1" x14ac:dyDescent="0.25">
      <c r="B78" s="56" t="s">
        <v>68</v>
      </c>
      <c r="C78" s="405"/>
      <c r="D78" s="415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3"/>
    </row>
    <row r="79" spans="2:38" s="145" customFormat="1" ht="12.75" x14ac:dyDescent="0.2">
      <c r="B79" s="144" t="s">
        <v>33</v>
      </c>
      <c r="C79" s="409"/>
      <c r="D79" s="416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8"/>
    </row>
    <row r="80" spans="2:38" s="48" customFormat="1" x14ac:dyDescent="0.25">
      <c r="B80" s="56"/>
      <c r="C80" s="417"/>
      <c r="D80" s="418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19"/>
    </row>
    <row r="81" spans="2:38" s="145" customFormat="1" ht="12.75" x14ac:dyDescent="0.2">
      <c r="B81" s="147" t="s">
        <v>34</v>
      </c>
      <c r="C81" s="419">
        <f>+C82+C83+C84+C89+C90+C91+C92</f>
        <v>0</v>
      </c>
      <c r="D81" s="420">
        <f t="shared" ref="D81:AL81" si="44">+D82+D83+D84+D89+D90+D91+D92</f>
        <v>0</v>
      </c>
      <c r="E81" s="137">
        <f t="shared" si="44"/>
        <v>0</v>
      </c>
      <c r="F81" s="137">
        <f t="shared" si="44"/>
        <v>0</v>
      </c>
      <c r="G81" s="137">
        <f t="shared" si="44"/>
        <v>0</v>
      </c>
      <c r="H81" s="137">
        <f t="shared" si="44"/>
        <v>0</v>
      </c>
      <c r="I81" s="137">
        <f t="shared" si="44"/>
        <v>0</v>
      </c>
      <c r="J81" s="137">
        <f t="shared" si="44"/>
        <v>0</v>
      </c>
      <c r="K81" s="137">
        <f t="shared" si="44"/>
        <v>0</v>
      </c>
      <c r="L81" s="137">
        <f t="shared" si="44"/>
        <v>0</v>
      </c>
      <c r="M81" s="137">
        <f t="shared" si="44"/>
        <v>0</v>
      </c>
      <c r="N81" s="137">
        <f t="shared" si="44"/>
        <v>0</v>
      </c>
      <c r="O81" s="137">
        <f t="shared" si="44"/>
        <v>0</v>
      </c>
      <c r="P81" s="137">
        <f t="shared" si="44"/>
        <v>0</v>
      </c>
      <c r="Q81" s="137">
        <f t="shared" si="44"/>
        <v>0</v>
      </c>
      <c r="R81" s="137">
        <f t="shared" si="44"/>
        <v>0</v>
      </c>
      <c r="S81" s="60">
        <f t="shared" si="44"/>
        <v>0</v>
      </c>
      <c r="T81" s="60">
        <f t="shared" si="44"/>
        <v>0</v>
      </c>
      <c r="U81" s="60">
        <f t="shared" si="44"/>
        <v>0</v>
      </c>
      <c r="V81" s="60">
        <f t="shared" si="44"/>
        <v>0</v>
      </c>
      <c r="W81" s="60">
        <f t="shared" si="44"/>
        <v>0</v>
      </c>
      <c r="X81" s="60">
        <f t="shared" si="44"/>
        <v>0</v>
      </c>
      <c r="Y81" s="60">
        <f t="shared" si="44"/>
        <v>0</v>
      </c>
      <c r="Z81" s="60">
        <f t="shared" ref="Z81:AK81" si="45">+Z82+Z83+Z84+Z89+Z90+Z91+Z92</f>
        <v>0</v>
      </c>
      <c r="AA81" s="60">
        <f t="shared" si="45"/>
        <v>0</v>
      </c>
      <c r="AB81" s="60">
        <f t="shared" si="45"/>
        <v>0</v>
      </c>
      <c r="AC81" s="60">
        <f t="shared" si="45"/>
        <v>0</v>
      </c>
      <c r="AD81" s="60">
        <f t="shared" si="45"/>
        <v>0</v>
      </c>
      <c r="AE81" s="60">
        <f t="shared" si="45"/>
        <v>0</v>
      </c>
      <c r="AF81" s="60">
        <f t="shared" si="45"/>
        <v>0</v>
      </c>
      <c r="AG81" s="60">
        <f t="shared" si="45"/>
        <v>0</v>
      </c>
      <c r="AH81" s="60">
        <f t="shared" si="45"/>
        <v>0</v>
      </c>
      <c r="AI81" s="60">
        <f t="shared" si="45"/>
        <v>0</v>
      </c>
      <c r="AJ81" s="60">
        <f t="shared" si="45"/>
        <v>0</v>
      </c>
      <c r="AK81" s="60">
        <f t="shared" si="45"/>
        <v>0</v>
      </c>
      <c r="AL81" s="24">
        <f t="shared" si="44"/>
        <v>0</v>
      </c>
    </row>
    <row r="82" spans="2:38" s="145" customFormat="1" ht="30" x14ac:dyDescent="0.25">
      <c r="B82" s="395" t="s">
        <v>35</v>
      </c>
      <c r="C82" s="411"/>
      <c r="D82" s="41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283"/>
      <c r="AL82" s="255"/>
    </row>
    <row r="83" spans="2:38" s="145" customFormat="1" x14ac:dyDescent="0.25">
      <c r="B83" s="396" t="s">
        <v>36</v>
      </c>
      <c r="C83" s="409"/>
      <c r="D83" s="410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55"/>
    </row>
    <row r="84" spans="2:38" s="145" customFormat="1" x14ac:dyDescent="0.25">
      <c r="B84" s="395" t="s">
        <v>69</v>
      </c>
      <c r="C84" s="413">
        <f>SUM(C85:C88)</f>
        <v>0</v>
      </c>
      <c r="D84" s="414">
        <f t="shared" ref="D84:AL84" si="46">SUM(D85:D88)</f>
        <v>0</v>
      </c>
      <c r="E84" s="141">
        <f t="shared" si="46"/>
        <v>0</v>
      </c>
      <c r="F84" s="141">
        <f t="shared" si="46"/>
        <v>0</v>
      </c>
      <c r="G84" s="141">
        <f t="shared" si="46"/>
        <v>0</v>
      </c>
      <c r="H84" s="141">
        <f t="shared" si="46"/>
        <v>0</v>
      </c>
      <c r="I84" s="141">
        <f t="shared" si="46"/>
        <v>0</v>
      </c>
      <c r="J84" s="141">
        <f t="shared" si="46"/>
        <v>0</v>
      </c>
      <c r="K84" s="141">
        <f t="shared" si="46"/>
        <v>0</v>
      </c>
      <c r="L84" s="141">
        <f t="shared" si="46"/>
        <v>0</v>
      </c>
      <c r="M84" s="141">
        <f t="shared" si="46"/>
        <v>0</v>
      </c>
      <c r="N84" s="141">
        <f t="shared" si="46"/>
        <v>0</v>
      </c>
      <c r="O84" s="141">
        <f t="shared" si="46"/>
        <v>0</v>
      </c>
      <c r="P84" s="141">
        <f t="shared" si="46"/>
        <v>0</v>
      </c>
      <c r="Q84" s="141">
        <f t="shared" si="46"/>
        <v>0</v>
      </c>
      <c r="R84" s="141">
        <f t="shared" si="46"/>
        <v>0</v>
      </c>
      <c r="S84" s="142">
        <f t="shared" si="46"/>
        <v>0</v>
      </c>
      <c r="T84" s="142">
        <f t="shared" si="46"/>
        <v>0</v>
      </c>
      <c r="U84" s="142">
        <f t="shared" si="46"/>
        <v>0</v>
      </c>
      <c r="V84" s="142">
        <f t="shared" si="46"/>
        <v>0</v>
      </c>
      <c r="W84" s="142">
        <f t="shared" si="46"/>
        <v>0</v>
      </c>
      <c r="X84" s="142">
        <f t="shared" si="46"/>
        <v>0</v>
      </c>
      <c r="Y84" s="142">
        <f t="shared" si="46"/>
        <v>0</v>
      </c>
      <c r="Z84" s="142">
        <f t="shared" ref="Z84:AK84" si="47">SUM(Z85:Z88)</f>
        <v>0</v>
      </c>
      <c r="AA84" s="142">
        <f t="shared" si="47"/>
        <v>0</v>
      </c>
      <c r="AB84" s="142">
        <f t="shared" si="47"/>
        <v>0</v>
      </c>
      <c r="AC84" s="142">
        <f t="shared" si="47"/>
        <v>0</v>
      </c>
      <c r="AD84" s="142">
        <f t="shared" si="47"/>
        <v>0</v>
      </c>
      <c r="AE84" s="142">
        <f t="shared" si="47"/>
        <v>0</v>
      </c>
      <c r="AF84" s="142">
        <f t="shared" si="47"/>
        <v>0</v>
      </c>
      <c r="AG84" s="142">
        <f t="shared" si="47"/>
        <v>0</v>
      </c>
      <c r="AH84" s="142">
        <f t="shared" si="47"/>
        <v>0</v>
      </c>
      <c r="AI84" s="142">
        <f t="shared" si="47"/>
        <v>0</v>
      </c>
      <c r="AJ84" s="142">
        <f t="shared" si="47"/>
        <v>0</v>
      </c>
      <c r="AK84" s="142">
        <f t="shared" si="47"/>
        <v>0</v>
      </c>
      <c r="AL84" s="29">
        <f t="shared" si="46"/>
        <v>0</v>
      </c>
    </row>
    <row r="85" spans="2:38" s="48" customFormat="1" x14ac:dyDescent="0.25">
      <c r="B85" s="61" t="s">
        <v>72</v>
      </c>
      <c r="C85" s="421"/>
      <c r="D85" s="422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60"/>
    </row>
    <row r="86" spans="2:38" s="48" customFormat="1" x14ac:dyDescent="0.25">
      <c r="B86" s="61" t="s">
        <v>73</v>
      </c>
      <c r="C86" s="421"/>
      <c r="D86" s="422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60"/>
    </row>
    <row r="87" spans="2:38" s="48" customFormat="1" x14ac:dyDescent="0.25">
      <c r="B87" s="56" t="s">
        <v>37</v>
      </c>
      <c r="C87" s="405"/>
      <c r="D87" s="406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60"/>
    </row>
    <row r="88" spans="2:38" s="48" customFormat="1" x14ac:dyDescent="0.25">
      <c r="B88" s="56" t="s">
        <v>38</v>
      </c>
      <c r="C88" s="405"/>
      <c r="D88" s="406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60"/>
    </row>
    <row r="89" spans="2:38" s="145" customFormat="1" x14ac:dyDescent="0.25">
      <c r="B89" s="395" t="s">
        <v>75</v>
      </c>
      <c r="C89" s="411"/>
      <c r="D89" s="41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55"/>
    </row>
    <row r="90" spans="2:38" s="145" customFormat="1" x14ac:dyDescent="0.25">
      <c r="B90" s="395" t="s">
        <v>74</v>
      </c>
      <c r="C90" s="411"/>
      <c r="D90" s="41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55"/>
    </row>
    <row r="91" spans="2:38" s="145" customFormat="1" x14ac:dyDescent="0.25">
      <c r="B91" s="395" t="s">
        <v>39</v>
      </c>
      <c r="C91" s="411"/>
      <c r="D91" s="41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55"/>
    </row>
    <row r="92" spans="2:38" s="145" customFormat="1" ht="30" x14ac:dyDescent="0.25">
      <c r="B92" s="395" t="s">
        <v>40</v>
      </c>
      <c r="C92" s="413">
        <f>SUM(C93:C94)</f>
        <v>0</v>
      </c>
      <c r="D92" s="414">
        <f t="shared" ref="D92:AL92" si="48">SUM(D93:D94)</f>
        <v>0</v>
      </c>
      <c r="E92" s="141">
        <f t="shared" si="48"/>
        <v>0</v>
      </c>
      <c r="F92" s="141">
        <f t="shared" si="48"/>
        <v>0</v>
      </c>
      <c r="G92" s="141">
        <f t="shared" si="48"/>
        <v>0</v>
      </c>
      <c r="H92" s="141">
        <f t="shared" si="48"/>
        <v>0</v>
      </c>
      <c r="I92" s="141">
        <f t="shared" si="48"/>
        <v>0</v>
      </c>
      <c r="J92" s="141">
        <f t="shared" si="48"/>
        <v>0</v>
      </c>
      <c r="K92" s="141">
        <f t="shared" si="48"/>
        <v>0</v>
      </c>
      <c r="L92" s="141">
        <f t="shared" si="48"/>
        <v>0</v>
      </c>
      <c r="M92" s="141">
        <f t="shared" si="48"/>
        <v>0</v>
      </c>
      <c r="N92" s="141">
        <f t="shared" si="48"/>
        <v>0</v>
      </c>
      <c r="O92" s="141">
        <f t="shared" si="48"/>
        <v>0</v>
      </c>
      <c r="P92" s="141">
        <f t="shared" si="48"/>
        <v>0</v>
      </c>
      <c r="Q92" s="141">
        <f t="shared" si="48"/>
        <v>0</v>
      </c>
      <c r="R92" s="141">
        <f t="shared" si="48"/>
        <v>0</v>
      </c>
      <c r="S92" s="142">
        <f t="shared" si="48"/>
        <v>0</v>
      </c>
      <c r="T92" s="142">
        <f t="shared" si="48"/>
        <v>0</v>
      </c>
      <c r="U92" s="142">
        <f t="shared" si="48"/>
        <v>0</v>
      </c>
      <c r="V92" s="142">
        <f t="shared" si="48"/>
        <v>0</v>
      </c>
      <c r="W92" s="142">
        <f t="shared" si="48"/>
        <v>0</v>
      </c>
      <c r="X92" s="142">
        <f t="shared" si="48"/>
        <v>0</v>
      </c>
      <c r="Y92" s="142">
        <f t="shared" si="48"/>
        <v>0</v>
      </c>
      <c r="Z92" s="142">
        <f t="shared" ref="Z92:AK92" si="49">SUM(Z93:Z94)</f>
        <v>0</v>
      </c>
      <c r="AA92" s="142">
        <f t="shared" si="49"/>
        <v>0</v>
      </c>
      <c r="AB92" s="142">
        <f t="shared" si="49"/>
        <v>0</v>
      </c>
      <c r="AC92" s="142">
        <f t="shared" si="49"/>
        <v>0</v>
      </c>
      <c r="AD92" s="142">
        <f t="shared" si="49"/>
        <v>0</v>
      </c>
      <c r="AE92" s="142">
        <f t="shared" si="49"/>
        <v>0</v>
      </c>
      <c r="AF92" s="142">
        <f t="shared" si="49"/>
        <v>0</v>
      </c>
      <c r="AG92" s="142">
        <f t="shared" si="49"/>
        <v>0</v>
      </c>
      <c r="AH92" s="142">
        <f t="shared" si="49"/>
        <v>0</v>
      </c>
      <c r="AI92" s="142">
        <f t="shared" si="49"/>
        <v>0</v>
      </c>
      <c r="AJ92" s="142">
        <f t="shared" si="49"/>
        <v>0</v>
      </c>
      <c r="AK92" s="142">
        <f t="shared" si="49"/>
        <v>0</v>
      </c>
      <c r="AL92" s="29">
        <f t="shared" si="48"/>
        <v>0</v>
      </c>
    </row>
    <row r="93" spans="2:38" s="48" customFormat="1" x14ac:dyDescent="0.25">
      <c r="B93" s="61" t="s">
        <v>41</v>
      </c>
      <c r="C93" s="421"/>
      <c r="D93" s="422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60"/>
    </row>
    <row r="94" spans="2:38" s="48" customFormat="1" x14ac:dyDescent="0.25">
      <c r="B94" s="61" t="s">
        <v>76</v>
      </c>
      <c r="C94" s="421"/>
      <c r="D94" s="422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60"/>
    </row>
    <row r="95" spans="2:38" s="48" customFormat="1" x14ac:dyDescent="0.25">
      <c r="B95" s="56"/>
      <c r="C95" s="423"/>
      <c r="D95" s="418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19"/>
    </row>
    <row r="96" spans="2:38" s="145" customFormat="1" ht="12.75" x14ac:dyDescent="0.2">
      <c r="B96" s="150" t="s">
        <v>42</v>
      </c>
      <c r="C96" s="419">
        <f>+C68+C81</f>
        <v>0</v>
      </c>
      <c r="D96" s="420">
        <f t="shared" ref="D96:AL96" si="50">+D68+D81</f>
        <v>0</v>
      </c>
      <c r="E96" s="137">
        <f t="shared" si="50"/>
        <v>0</v>
      </c>
      <c r="F96" s="137">
        <f t="shared" si="50"/>
        <v>0</v>
      </c>
      <c r="G96" s="137">
        <f t="shared" si="50"/>
        <v>0</v>
      </c>
      <c r="H96" s="137">
        <f t="shared" si="50"/>
        <v>0</v>
      </c>
      <c r="I96" s="137">
        <f t="shared" si="50"/>
        <v>0</v>
      </c>
      <c r="J96" s="137">
        <f t="shared" si="50"/>
        <v>0</v>
      </c>
      <c r="K96" s="137">
        <f t="shared" si="50"/>
        <v>0</v>
      </c>
      <c r="L96" s="137">
        <f t="shared" si="50"/>
        <v>0</v>
      </c>
      <c r="M96" s="137">
        <f t="shared" si="50"/>
        <v>0</v>
      </c>
      <c r="N96" s="137">
        <f t="shared" si="50"/>
        <v>0</v>
      </c>
      <c r="O96" s="137">
        <f t="shared" si="50"/>
        <v>0</v>
      </c>
      <c r="P96" s="137">
        <f t="shared" si="50"/>
        <v>0</v>
      </c>
      <c r="Q96" s="137">
        <f t="shared" si="50"/>
        <v>0</v>
      </c>
      <c r="R96" s="137">
        <f t="shared" si="50"/>
        <v>0</v>
      </c>
      <c r="S96" s="60">
        <f t="shared" si="50"/>
        <v>0</v>
      </c>
      <c r="T96" s="60">
        <f t="shared" si="50"/>
        <v>0</v>
      </c>
      <c r="U96" s="60">
        <f t="shared" si="50"/>
        <v>0</v>
      </c>
      <c r="V96" s="60">
        <f t="shared" si="50"/>
        <v>0</v>
      </c>
      <c r="W96" s="60">
        <f t="shared" si="50"/>
        <v>0</v>
      </c>
      <c r="X96" s="60">
        <f t="shared" si="50"/>
        <v>0</v>
      </c>
      <c r="Y96" s="60">
        <f t="shared" si="50"/>
        <v>0</v>
      </c>
      <c r="Z96" s="60">
        <f t="shared" ref="Z96:AK96" si="51">+Z68+Z81</f>
        <v>0</v>
      </c>
      <c r="AA96" s="60">
        <f t="shared" si="51"/>
        <v>0</v>
      </c>
      <c r="AB96" s="60">
        <f t="shared" si="51"/>
        <v>0</v>
      </c>
      <c r="AC96" s="60">
        <f t="shared" si="51"/>
        <v>0</v>
      </c>
      <c r="AD96" s="60">
        <f t="shared" si="51"/>
        <v>0</v>
      </c>
      <c r="AE96" s="60">
        <f t="shared" si="51"/>
        <v>0</v>
      </c>
      <c r="AF96" s="60">
        <f t="shared" si="51"/>
        <v>0</v>
      </c>
      <c r="AG96" s="60">
        <f t="shared" si="51"/>
        <v>0</v>
      </c>
      <c r="AH96" s="60">
        <f t="shared" si="51"/>
        <v>0</v>
      </c>
      <c r="AI96" s="60">
        <f t="shared" si="51"/>
        <v>0</v>
      </c>
      <c r="AJ96" s="60">
        <f t="shared" si="51"/>
        <v>0</v>
      </c>
      <c r="AK96" s="60">
        <f t="shared" si="51"/>
        <v>0</v>
      </c>
      <c r="AL96" s="24">
        <f t="shared" si="50"/>
        <v>0</v>
      </c>
    </row>
    <row r="97" spans="2:38" s="48" customFormat="1" x14ac:dyDescent="0.25">
      <c r="B97" s="62"/>
      <c r="C97" s="139"/>
      <c r="D97" s="140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19"/>
    </row>
    <row r="98" spans="2:38" s="145" customFormat="1" ht="12.75" x14ac:dyDescent="0.2">
      <c r="B98" s="150" t="s">
        <v>43</v>
      </c>
      <c r="C98" s="419">
        <f>+C100++C103+C104+C107+C108+C111+C112+C113+C115</f>
        <v>0</v>
      </c>
      <c r="D98" s="420">
        <f t="shared" ref="D98:AL98" si="52">+D100++D103+D104+D107+D108+D111+D112+D113+D115</f>
        <v>0</v>
      </c>
      <c r="E98" s="137">
        <f t="shared" si="52"/>
        <v>0</v>
      </c>
      <c r="F98" s="137">
        <f t="shared" si="52"/>
        <v>0</v>
      </c>
      <c r="G98" s="137">
        <f t="shared" si="52"/>
        <v>0</v>
      </c>
      <c r="H98" s="137">
        <f t="shared" si="52"/>
        <v>0</v>
      </c>
      <c r="I98" s="137">
        <f t="shared" si="52"/>
        <v>0</v>
      </c>
      <c r="J98" s="137">
        <f t="shared" si="52"/>
        <v>0</v>
      </c>
      <c r="K98" s="137">
        <f t="shared" si="52"/>
        <v>0</v>
      </c>
      <c r="L98" s="137">
        <f t="shared" si="52"/>
        <v>0</v>
      </c>
      <c r="M98" s="137">
        <f t="shared" si="52"/>
        <v>0</v>
      </c>
      <c r="N98" s="137">
        <f t="shared" si="52"/>
        <v>0</v>
      </c>
      <c r="O98" s="137">
        <f t="shared" si="52"/>
        <v>0</v>
      </c>
      <c r="P98" s="137">
        <f t="shared" si="52"/>
        <v>0</v>
      </c>
      <c r="Q98" s="137">
        <f t="shared" si="52"/>
        <v>0</v>
      </c>
      <c r="R98" s="137">
        <f t="shared" si="52"/>
        <v>0</v>
      </c>
      <c r="S98" s="60">
        <f t="shared" si="52"/>
        <v>0</v>
      </c>
      <c r="T98" s="60">
        <f t="shared" si="52"/>
        <v>0</v>
      </c>
      <c r="U98" s="60">
        <f t="shared" si="52"/>
        <v>0</v>
      </c>
      <c r="V98" s="60">
        <f t="shared" si="52"/>
        <v>0</v>
      </c>
      <c r="W98" s="60">
        <f t="shared" si="52"/>
        <v>0</v>
      </c>
      <c r="X98" s="60">
        <f t="shared" si="52"/>
        <v>0</v>
      </c>
      <c r="Y98" s="60">
        <f t="shared" si="52"/>
        <v>0</v>
      </c>
      <c r="Z98" s="60">
        <f t="shared" ref="Z98:AK98" si="53">+Z100++Z103+Z104+Z107+Z108+Z111+Z112+Z113+Z115</f>
        <v>0</v>
      </c>
      <c r="AA98" s="60">
        <f t="shared" si="53"/>
        <v>0</v>
      </c>
      <c r="AB98" s="60">
        <f t="shared" si="53"/>
        <v>0</v>
      </c>
      <c r="AC98" s="60">
        <f t="shared" si="53"/>
        <v>0</v>
      </c>
      <c r="AD98" s="60">
        <f t="shared" si="53"/>
        <v>0</v>
      </c>
      <c r="AE98" s="60">
        <f t="shared" si="53"/>
        <v>0</v>
      </c>
      <c r="AF98" s="60">
        <f t="shared" si="53"/>
        <v>0</v>
      </c>
      <c r="AG98" s="60">
        <f t="shared" si="53"/>
        <v>0</v>
      </c>
      <c r="AH98" s="60">
        <f t="shared" si="53"/>
        <v>0</v>
      </c>
      <c r="AI98" s="60">
        <f t="shared" si="53"/>
        <v>0</v>
      </c>
      <c r="AJ98" s="60">
        <f t="shared" si="53"/>
        <v>0</v>
      </c>
      <c r="AK98" s="60">
        <f t="shared" si="53"/>
        <v>0</v>
      </c>
      <c r="AL98" s="24">
        <f t="shared" si="52"/>
        <v>0</v>
      </c>
    </row>
    <row r="99" spans="2:38" s="145" customFormat="1" x14ac:dyDescent="0.25">
      <c r="B99" s="396" t="s">
        <v>44</v>
      </c>
      <c r="C99" s="409"/>
      <c r="D99" s="410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55"/>
    </row>
    <row r="100" spans="2:38" s="145" customFormat="1" x14ac:dyDescent="0.25">
      <c r="B100" s="396" t="s">
        <v>45</v>
      </c>
      <c r="C100" s="403">
        <f>SUM(C101:C102)</f>
        <v>0</v>
      </c>
      <c r="D100" s="404">
        <f t="shared" ref="D100:AL100" si="54">SUM(D101:D102)</f>
        <v>0</v>
      </c>
      <c r="E100" s="141">
        <f t="shared" si="54"/>
        <v>0</v>
      </c>
      <c r="F100" s="141">
        <f t="shared" si="54"/>
        <v>0</v>
      </c>
      <c r="G100" s="141">
        <f t="shared" si="54"/>
        <v>0</v>
      </c>
      <c r="H100" s="141">
        <f t="shared" si="54"/>
        <v>0</v>
      </c>
      <c r="I100" s="141">
        <f t="shared" si="54"/>
        <v>0</v>
      </c>
      <c r="J100" s="141">
        <f t="shared" si="54"/>
        <v>0</v>
      </c>
      <c r="K100" s="141">
        <f t="shared" si="54"/>
        <v>0</v>
      </c>
      <c r="L100" s="141">
        <f t="shared" si="54"/>
        <v>0</v>
      </c>
      <c r="M100" s="141">
        <f t="shared" si="54"/>
        <v>0</v>
      </c>
      <c r="N100" s="141">
        <f t="shared" si="54"/>
        <v>0</v>
      </c>
      <c r="O100" s="141">
        <f t="shared" si="54"/>
        <v>0</v>
      </c>
      <c r="P100" s="141">
        <f t="shared" si="54"/>
        <v>0</v>
      </c>
      <c r="Q100" s="141">
        <f t="shared" si="54"/>
        <v>0</v>
      </c>
      <c r="R100" s="141">
        <f t="shared" si="54"/>
        <v>0</v>
      </c>
      <c r="S100" s="142">
        <f t="shared" si="54"/>
        <v>0</v>
      </c>
      <c r="T100" s="142">
        <f t="shared" si="54"/>
        <v>0</v>
      </c>
      <c r="U100" s="142">
        <f t="shared" si="54"/>
        <v>0</v>
      </c>
      <c r="V100" s="142">
        <f t="shared" si="54"/>
        <v>0</v>
      </c>
      <c r="W100" s="142">
        <f t="shared" si="54"/>
        <v>0</v>
      </c>
      <c r="X100" s="142">
        <f t="shared" si="54"/>
        <v>0</v>
      </c>
      <c r="Y100" s="142">
        <f t="shared" si="54"/>
        <v>0</v>
      </c>
      <c r="Z100" s="142">
        <f t="shared" ref="Z100:AK100" si="55">SUM(Z101:Z102)</f>
        <v>0</v>
      </c>
      <c r="AA100" s="142">
        <f t="shared" si="55"/>
        <v>0</v>
      </c>
      <c r="AB100" s="142">
        <f t="shared" si="55"/>
        <v>0</v>
      </c>
      <c r="AC100" s="142">
        <f t="shared" si="55"/>
        <v>0</v>
      </c>
      <c r="AD100" s="142">
        <f t="shared" si="55"/>
        <v>0</v>
      </c>
      <c r="AE100" s="142">
        <f t="shared" si="55"/>
        <v>0</v>
      </c>
      <c r="AF100" s="142">
        <f t="shared" si="55"/>
        <v>0</v>
      </c>
      <c r="AG100" s="142">
        <f t="shared" si="55"/>
        <v>0</v>
      </c>
      <c r="AH100" s="142">
        <f t="shared" si="55"/>
        <v>0</v>
      </c>
      <c r="AI100" s="142">
        <f t="shared" si="55"/>
        <v>0</v>
      </c>
      <c r="AJ100" s="142">
        <f t="shared" si="55"/>
        <v>0</v>
      </c>
      <c r="AK100" s="142">
        <f t="shared" si="55"/>
        <v>0</v>
      </c>
      <c r="AL100" s="29">
        <f t="shared" si="54"/>
        <v>0</v>
      </c>
    </row>
    <row r="101" spans="2:38" s="48" customFormat="1" x14ac:dyDescent="0.25">
      <c r="B101" s="56" t="s">
        <v>46</v>
      </c>
      <c r="C101" s="405"/>
      <c r="D101" s="406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60"/>
    </row>
    <row r="102" spans="2:38" s="48" customFormat="1" x14ac:dyDescent="0.25">
      <c r="B102" s="56" t="s">
        <v>47</v>
      </c>
      <c r="C102" s="405"/>
      <c r="D102" s="406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60"/>
    </row>
    <row r="103" spans="2:38" s="145" customFormat="1" x14ac:dyDescent="0.25">
      <c r="B103" s="396" t="s">
        <v>48</v>
      </c>
      <c r="C103" s="409"/>
      <c r="D103" s="410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55"/>
    </row>
    <row r="104" spans="2:38" s="145" customFormat="1" x14ac:dyDescent="0.25">
      <c r="B104" s="396" t="s">
        <v>49</v>
      </c>
      <c r="C104" s="403">
        <f>SUM(C105:C106)</f>
        <v>0</v>
      </c>
      <c r="D104" s="404">
        <f t="shared" ref="D104:AL104" si="56">SUM(D105:D106)</f>
        <v>0</v>
      </c>
      <c r="E104" s="141">
        <f t="shared" si="56"/>
        <v>0</v>
      </c>
      <c r="F104" s="141">
        <f t="shared" si="56"/>
        <v>0</v>
      </c>
      <c r="G104" s="141">
        <f t="shared" si="56"/>
        <v>0</v>
      </c>
      <c r="H104" s="141">
        <f t="shared" si="56"/>
        <v>0</v>
      </c>
      <c r="I104" s="141">
        <f t="shared" si="56"/>
        <v>0</v>
      </c>
      <c r="J104" s="141">
        <f t="shared" si="56"/>
        <v>0</v>
      </c>
      <c r="K104" s="141">
        <f t="shared" si="56"/>
        <v>0</v>
      </c>
      <c r="L104" s="141">
        <f t="shared" si="56"/>
        <v>0</v>
      </c>
      <c r="M104" s="141">
        <f t="shared" si="56"/>
        <v>0</v>
      </c>
      <c r="N104" s="141">
        <f t="shared" si="56"/>
        <v>0</v>
      </c>
      <c r="O104" s="141">
        <f t="shared" si="56"/>
        <v>0</v>
      </c>
      <c r="P104" s="141">
        <f t="shared" si="56"/>
        <v>0</v>
      </c>
      <c r="Q104" s="141">
        <f t="shared" si="56"/>
        <v>0</v>
      </c>
      <c r="R104" s="141">
        <f t="shared" si="56"/>
        <v>0</v>
      </c>
      <c r="S104" s="142">
        <f t="shared" si="56"/>
        <v>0</v>
      </c>
      <c r="T104" s="142">
        <f t="shared" si="56"/>
        <v>0</v>
      </c>
      <c r="U104" s="142">
        <f t="shared" si="56"/>
        <v>0</v>
      </c>
      <c r="V104" s="142">
        <f t="shared" si="56"/>
        <v>0</v>
      </c>
      <c r="W104" s="142">
        <f t="shared" si="56"/>
        <v>0</v>
      </c>
      <c r="X104" s="142">
        <f t="shared" si="56"/>
        <v>0</v>
      </c>
      <c r="Y104" s="142">
        <f t="shared" si="56"/>
        <v>0</v>
      </c>
      <c r="Z104" s="142">
        <f t="shared" ref="Z104:AK104" si="57">SUM(Z105:Z106)</f>
        <v>0</v>
      </c>
      <c r="AA104" s="142">
        <f t="shared" si="57"/>
        <v>0</v>
      </c>
      <c r="AB104" s="142">
        <f t="shared" si="57"/>
        <v>0</v>
      </c>
      <c r="AC104" s="142">
        <f t="shared" si="57"/>
        <v>0</v>
      </c>
      <c r="AD104" s="142">
        <f t="shared" si="57"/>
        <v>0</v>
      </c>
      <c r="AE104" s="142">
        <f t="shared" si="57"/>
        <v>0</v>
      </c>
      <c r="AF104" s="142">
        <f t="shared" si="57"/>
        <v>0</v>
      </c>
      <c r="AG104" s="142">
        <f t="shared" si="57"/>
        <v>0</v>
      </c>
      <c r="AH104" s="142">
        <f t="shared" si="57"/>
        <v>0</v>
      </c>
      <c r="AI104" s="142">
        <f t="shared" si="57"/>
        <v>0</v>
      </c>
      <c r="AJ104" s="142">
        <f t="shared" si="57"/>
        <v>0</v>
      </c>
      <c r="AK104" s="142">
        <f t="shared" si="57"/>
        <v>0</v>
      </c>
      <c r="AL104" s="29">
        <f t="shared" si="56"/>
        <v>0</v>
      </c>
    </row>
    <row r="105" spans="2:38" s="48" customFormat="1" x14ac:dyDescent="0.25">
      <c r="B105" s="56" t="s">
        <v>50</v>
      </c>
      <c r="C105" s="405"/>
      <c r="D105" s="406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60"/>
    </row>
    <row r="106" spans="2:38" s="48" customFormat="1" x14ac:dyDescent="0.25">
      <c r="B106" s="56" t="s">
        <v>51</v>
      </c>
      <c r="C106" s="405"/>
      <c r="D106" s="406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60"/>
    </row>
    <row r="107" spans="2:38" s="145" customFormat="1" x14ac:dyDescent="0.25">
      <c r="B107" s="395" t="s">
        <v>85</v>
      </c>
      <c r="C107" s="411"/>
      <c r="D107" s="41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55"/>
    </row>
    <row r="108" spans="2:38" s="145" customFormat="1" x14ac:dyDescent="0.25">
      <c r="B108" s="396" t="s">
        <v>87</v>
      </c>
      <c r="C108" s="403">
        <f>SUM(C109:C110)</f>
        <v>0</v>
      </c>
      <c r="D108" s="404">
        <f t="shared" ref="D108:AL108" si="58">SUM(D109:D110)</f>
        <v>0</v>
      </c>
      <c r="E108" s="141">
        <f t="shared" si="58"/>
        <v>0</v>
      </c>
      <c r="F108" s="141">
        <f t="shared" si="58"/>
        <v>0</v>
      </c>
      <c r="G108" s="141">
        <f t="shared" si="58"/>
        <v>0</v>
      </c>
      <c r="H108" s="141">
        <f t="shared" si="58"/>
        <v>0</v>
      </c>
      <c r="I108" s="141">
        <f t="shared" si="58"/>
        <v>0</v>
      </c>
      <c r="J108" s="141">
        <f t="shared" si="58"/>
        <v>0</v>
      </c>
      <c r="K108" s="141">
        <f t="shared" si="58"/>
        <v>0</v>
      </c>
      <c r="L108" s="141">
        <f t="shared" si="58"/>
        <v>0</v>
      </c>
      <c r="M108" s="141">
        <f t="shared" si="58"/>
        <v>0</v>
      </c>
      <c r="N108" s="141">
        <f t="shared" si="58"/>
        <v>0</v>
      </c>
      <c r="O108" s="141">
        <f t="shared" si="58"/>
        <v>0</v>
      </c>
      <c r="P108" s="141">
        <f t="shared" si="58"/>
        <v>0</v>
      </c>
      <c r="Q108" s="141">
        <f t="shared" si="58"/>
        <v>0</v>
      </c>
      <c r="R108" s="141">
        <f t="shared" si="58"/>
        <v>0</v>
      </c>
      <c r="S108" s="142">
        <f t="shared" si="58"/>
        <v>0</v>
      </c>
      <c r="T108" s="142">
        <f t="shared" si="58"/>
        <v>0</v>
      </c>
      <c r="U108" s="142">
        <f t="shared" si="58"/>
        <v>0</v>
      </c>
      <c r="V108" s="142">
        <f t="shared" si="58"/>
        <v>0</v>
      </c>
      <c r="W108" s="142">
        <f t="shared" si="58"/>
        <v>0</v>
      </c>
      <c r="X108" s="142">
        <f t="shared" si="58"/>
        <v>0</v>
      </c>
      <c r="Y108" s="142">
        <f t="shared" si="58"/>
        <v>0</v>
      </c>
      <c r="Z108" s="142">
        <f t="shared" ref="Z108:AK108" si="59">SUM(Z109:Z110)</f>
        <v>0</v>
      </c>
      <c r="AA108" s="142">
        <f t="shared" si="59"/>
        <v>0</v>
      </c>
      <c r="AB108" s="142">
        <f t="shared" si="59"/>
        <v>0</v>
      </c>
      <c r="AC108" s="142">
        <f t="shared" si="59"/>
        <v>0</v>
      </c>
      <c r="AD108" s="142">
        <f t="shared" si="59"/>
        <v>0</v>
      </c>
      <c r="AE108" s="142">
        <f t="shared" si="59"/>
        <v>0</v>
      </c>
      <c r="AF108" s="142">
        <f t="shared" si="59"/>
        <v>0</v>
      </c>
      <c r="AG108" s="142">
        <f t="shared" si="59"/>
        <v>0</v>
      </c>
      <c r="AH108" s="142">
        <f t="shared" si="59"/>
        <v>0</v>
      </c>
      <c r="AI108" s="142">
        <f t="shared" si="59"/>
        <v>0</v>
      </c>
      <c r="AJ108" s="142">
        <f t="shared" si="59"/>
        <v>0</v>
      </c>
      <c r="AK108" s="142">
        <f t="shared" si="59"/>
        <v>0</v>
      </c>
      <c r="AL108" s="29">
        <f t="shared" si="58"/>
        <v>0</v>
      </c>
    </row>
    <row r="109" spans="2:38" s="48" customFormat="1" x14ac:dyDescent="0.25">
      <c r="B109" s="56" t="s">
        <v>52</v>
      </c>
      <c r="C109" s="405"/>
      <c r="D109" s="406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60"/>
    </row>
    <row r="110" spans="2:38" s="48" customFormat="1" x14ac:dyDescent="0.25">
      <c r="B110" s="61" t="s">
        <v>86</v>
      </c>
      <c r="C110" s="421"/>
      <c r="D110" s="422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60"/>
    </row>
    <row r="111" spans="2:38" s="145" customFormat="1" x14ac:dyDescent="0.25">
      <c r="B111" s="396" t="s">
        <v>84</v>
      </c>
      <c r="C111" s="409"/>
      <c r="D111" s="410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55"/>
    </row>
    <row r="112" spans="2:38" s="145" customFormat="1" x14ac:dyDescent="0.25">
      <c r="B112" s="396" t="s">
        <v>53</v>
      </c>
      <c r="C112" s="409"/>
      <c r="D112" s="410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55"/>
    </row>
    <row r="113" spans="2:38" s="145" customFormat="1" x14ac:dyDescent="0.25">
      <c r="B113" s="396" t="s">
        <v>54</v>
      </c>
      <c r="C113" s="409"/>
      <c r="D113" s="410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55"/>
    </row>
    <row r="114" spans="2:38" s="145" customFormat="1" ht="30" x14ac:dyDescent="0.25">
      <c r="B114" s="395" t="s">
        <v>55</v>
      </c>
      <c r="C114" s="413">
        <f>SUM(C115:C116)</f>
        <v>0</v>
      </c>
      <c r="D114" s="414">
        <f t="shared" ref="D114:AL114" si="60">SUM(D115:D116)</f>
        <v>0</v>
      </c>
      <c r="E114" s="141">
        <f t="shared" si="60"/>
        <v>0</v>
      </c>
      <c r="F114" s="141">
        <f t="shared" si="60"/>
        <v>0</v>
      </c>
      <c r="G114" s="141">
        <f t="shared" si="60"/>
        <v>0</v>
      </c>
      <c r="H114" s="141">
        <f t="shared" si="60"/>
        <v>0</v>
      </c>
      <c r="I114" s="141">
        <f t="shared" si="60"/>
        <v>0</v>
      </c>
      <c r="J114" s="141">
        <f t="shared" si="60"/>
        <v>0</v>
      </c>
      <c r="K114" s="141">
        <f t="shared" si="60"/>
        <v>0</v>
      </c>
      <c r="L114" s="141">
        <f t="shared" si="60"/>
        <v>0</v>
      </c>
      <c r="M114" s="141">
        <f t="shared" si="60"/>
        <v>0</v>
      </c>
      <c r="N114" s="141">
        <f t="shared" si="60"/>
        <v>0</v>
      </c>
      <c r="O114" s="141">
        <f t="shared" si="60"/>
        <v>0</v>
      </c>
      <c r="P114" s="141">
        <f t="shared" si="60"/>
        <v>0</v>
      </c>
      <c r="Q114" s="141">
        <f t="shared" si="60"/>
        <v>0</v>
      </c>
      <c r="R114" s="141">
        <f t="shared" si="60"/>
        <v>0</v>
      </c>
      <c r="S114" s="142">
        <f t="shared" si="60"/>
        <v>0</v>
      </c>
      <c r="T114" s="142">
        <f t="shared" si="60"/>
        <v>0</v>
      </c>
      <c r="U114" s="142">
        <f t="shared" si="60"/>
        <v>0</v>
      </c>
      <c r="V114" s="142">
        <f t="shared" si="60"/>
        <v>0</v>
      </c>
      <c r="W114" s="142">
        <f t="shared" si="60"/>
        <v>0</v>
      </c>
      <c r="X114" s="142">
        <f t="shared" si="60"/>
        <v>0</v>
      </c>
      <c r="Y114" s="142">
        <f t="shared" si="60"/>
        <v>0</v>
      </c>
      <c r="Z114" s="142">
        <f t="shared" ref="Z114:AK114" si="61">SUM(Z115:Z116)</f>
        <v>0</v>
      </c>
      <c r="AA114" s="142">
        <f t="shared" si="61"/>
        <v>0</v>
      </c>
      <c r="AB114" s="142">
        <f t="shared" si="61"/>
        <v>0</v>
      </c>
      <c r="AC114" s="142">
        <f t="shared" si="61"/>
        <v>0</v>
      </c>
      <c r="AD114" s="142">
        <f t="shared" si="61"/>
        <v>0</v>
      </c>
      <c r="AE114" s="142">
        <f t="shared" si="61"/>
        <v>0</v>
      </c>
      <c r="AF114" s="142">
        <f t="shared" si="61"/>
        <v>0</v>
      </c>
      <c r="AG114" s="142">
        <f t="shared" si="61"/>
        <v>0</v>
      </c>
      <c r="AH114" s="142">
        <f t="shared" si="61"/>
        <v>0</v>
      </c>
      <c r="AI114" s="142">
        <f t="shared" si="61"/>
        <v>0</v>
      </c>
      <c r="AJ114" s="142">
        <f t="shared" si="61"/>
        <v>0</v>
      </c>
      <c r="AK114" s="142">
        <f t="shared" si="61"/>
        <v>0</v>
      </c>
      <c r="AL114" s="29">
        <f t="shared" si="60"/>
        <v>0</v>
      </c>
    </row>
    <row r="115" spans="2:38" s="145" customFormat="1" x14ac:dyDescent="0.25">
      <c r="B115" s="396" t="s">
        <v>83</v>
      </c>
      <c r="C115" s="409"/>
      <c r="D115" s="410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55"/>
    </row>
    <row r="116" spans="2:38" s="145" customFormat="1" ht="30" x14ac:dyDescent="0.25">
      <c r="B116" s="395" t="s">
        <v>56</v>
      </c>
      <c r="C116" s="411"/>
      <c r="D116" s="41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55"/>
    </row>
    <row r="117" spans="2:38" s="48" customFormat="1" x14ac:dyDescent="0.25">
      <c r="B117" s="56"/>
      <c r="C117" s="423"/>
      <c r="D117" s="418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19"/>
    </row>
    <row r="118" spans="2:38" s="145" customFormat="1" x14ac:dyDescent="0.25">
      <c r="B118" s="397" t="s">
        <v>57</v>
      </c>
      <c r="C118" s="419">
        <f>+C119+C120+C126+C127+C128</f>
        <v>0</v>
      </c>
      <c r="D118" s="420">
        <f t="shared" ref="D118:AL118" si="62">+D119+D120+D126+D127+D128</f>
        <v>0</v>
      </c>
      <c r="E118" s="137">
        <f t="shared" si="62"/>
        <v>0</v>
      </c>
      <c r="F118" s="137">
        <f t="shared" si="62"/>
        <v>0</v>
      </c>
      <c r="G118" s="137">
        <f t="shared" si="62"/>
        <v>0</v>
      </c>
      <c r="H118" s="137">
        <f t="shared" si="62"/>
        <v>0</v>
      </c>
      <c r="I118" s="137">
        <f t="shared" si="62"/>
        <v>0</v>
      </c>
      <c r="J118" s="137">
        <f t="shared" si="62"/>
        <v>0</v>
      </c>
      <c r="K118" s="137">
        <f t="shared" si="62"/>
        <v>0</v>
      </c>
      <c r="L118" s="137">
        <f t="shared" si="62"/>
        <v>0</v>
      </c>
      <c r="M118" s="137">
        <f t="shared" si="62"/>
        <v>0</v>
      </c>
      <c r="N118" s="137">
        <f t="shared" si="62"/>
        <v>0</v>
      </c>
      <c r="O118" s="137">
        <f t="shared" si="62"/>
        <v>0</v>
      </c>
      <c r="P118" s="137">
        <f t="shared" si="62"/>
        <v>0</v>
      </c>
      <c r="Q118" s="137">
        <f t="shared" si="62"/>
        <v>0</v>
      </c>
      <c r="R118" s="137">
        <f t="shared" si="62"/>
        <v>0</v>
      </c>
      <c r="S118" s="60">
        <f t="shared" si="62"/>
        <v>0</v>
      </c>
      <c r="T118" s="60">
        <f t="shared" si="62"/>
        <v>0</v>
      </c>
      <c r="U118" s="60">
        <f t="shared" si="62"/>
        <v>0</v>
      </c>
      <c r="V118" s="60">
        <f t="shared" si="62"/>
        <v>0</v>
      </c>
      <c r="W118" s="60">
        <f t="shared" si="62"/>
        <v>0</v>
      </c>
      <c r="X118" s="60">
        <f t="shared" si="62"/>
        <v>0</v>
      </c>
      <c r="Y118" s="60">
        <f t="shared" si="62"/>
        <v>0</v>
      </c>
      <c r="Z118" s="60">
        <f t="shared" ref="Z118:AK118" si="63">+Z119+Z120+Z126+Z127+Z128</f>
        <v>0</v>
      </c>
      <c r="AA118" s="60">
        <f t="shared" si="63"/>
        <v>0</v>
      </c>
      <c r="AB118" s="60">
        <f t="shared" si="63"/>
        <v>0</v>
      </c>
      <c r="AC118" s="60">
        <f t="shared" si="63"/>
        <v>0</v>
      </c>
      <c r="AD118" s="60">
        <f t="shared" si="63"/>
        <v>0</v>
      </c>
      <c r="AE118" s="60">
        <f t="shared" si="63"/>
        <v>0</v>
      </c>
      <c r="AF118" s="60">
        <f t="shared" si="63"/>
        <v>0</v>
      </c>
      <c r="AG118" s="60">
        <f t="shared" si="63"/>
        <v>0</v>
      </c>
      <c r="AH118" s="60">
        <f t="shared" si="63"/>
        <v>0</v>
      </c>
      <c r="AI118" s="60">
        <f t="shared" si="63"/>
        <v>0</v>
      </c>
      <c r="AJ118" s="60">
        <f t="shared" si="63"/>
        <v>0</v>
      </c>
      <c r="AK118" s="60">
        <f t="shared" si="63"/>
        <v>0</v>
      </c>
      <c r="AL118" s="24">
        <f t="shared" si="62"/>
        <v>0</v>
      </c>
    </row>
    <row r="119" spans="2:38" s="145" customFormat="1" x14ac:dyDescent="0.25">
      <c r="B119" s="396" t="s">
        <v>58</v>
      </c>
      <c r="C119" s="401"/>
      <c r="D119" s="424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55"/>
    </row>
    <row r="120" spans="2:38" s="145" customFormat="1" x14ac:dyDescent="0.25">
      <c r="B120" s="396" t="s">
        <v>59</v>
      </c>
      <c r="C120" s="425">
        <f>SUM(C121:C125)</f>
        <v>0</v>
      </c>
      <c r="D120" s="426">
        <f t="shared" ref="D120:AL120" si="64">SUM(D121:D125)</f>
        <v>0</v>
      </c>
      <c r="E120" s="142">
        <f t="shared" si="64"/>
        <v>0</v>
      </c>
      <c r="F120" s="142">
        <f t="shared" si="64"/>
        <v>0</v>
      </c>
      <c r="G120" s="142">
        <f t="shared" si="64"/>
        <v>0</v>
      </c>
      <c r="H120" s="142">
        <f t="shared" si="64"/>
        <v>0</v>
      </c>
      <c r="I120" s="142">
        <f t="shared" si="64"/>
        <v>0</v>
      </c>
      <c r="J120" s="142">
        <f t="shared" si="64"/>
        <v>0</v>
      </c>
      <c r="K120" s="142">
        <f t="shared" si="64"/>
        <v>0</v>
      </c>
      <c r="L120" s="142">
        <f t="shared" si="64"/>
        <v>0</v>
      </c>
      <c r="M120" s="142">
        <f t="shared" si="64"/>
        <v>0</v>
      </c>
      <c r="N120" s="142">
        <f t="shared" si="64"/>
        <v>0</v>
      </c>
      <c r="O120" s="142">
        <f t="shared" si="64"/>
        <v>0</v>
      </c>
      <c r="P120" s="142">
        <f t="shared" si="64"/>
        <v>0</v>
      </c>
      <c r="Q120" s="142">
        <f t="shared" si="64"/>
        <v>0</v>
      </c>
      <c r="R120" s="142">
        <f t="shared" si="64"/>
        <v>0</v>
      </c>
      <c r="S120" s="142">
        <f t="shared" si="64"/>
        <v>0</v>
      </c>
      <c r="T120" s="142">
        <f t="shared" si="64"/>
        <v>0</v>
      </c>
      <c r="U120" s="142">
        <f t="shared" si="64"/>
        <v>0</v>
      </c>
      <c r="V120" s="142">
        <f t="shared" si="64"/>
        <v>0</v>
      </c>
      <c r="W120" s="142">
        <f t="shared" si="64"/>
        <v>0</v>
      </c>
      <c r="X120" s="142">
        <f t="shared" si="64"/>
        <v>0</v>
      </c>
      <c r="Y120" s="142">
        <f t="shared" si="64"/>
        <v>0</v>
      </c>
      <c r="Z120" s="142">
        <f t="shared" ref="Z120:AK120" si="65">SUM(Z121:Z125)</f>
        <v>0</v>
      </c>
      <c r="AA120" s="142">
        <f t="shared" si="65"/>
        <v>0</v>
      </c>
      <c r="AB120" s="142">
        <f t="shared" si="65"/>
        <v>0</v>
      </c>
      <c r="AC120" s="142">
        <f t="shared" si="65"/>
        <v>0</v>
      </c>
      <c r="AD120" s="142">
        <f t="shared" si="65"/>
        <v>0</v>
      </c>
      <c r="AE120" s="142">
        <f t="shared" si="65"/>
        <v>0</v>
      </c>
      <c r="AF120" s="142">
        <f t="shared" si="65"/>
        <v>0</v>
      </c>
      <c r="AG120" s="142">
        <f t="shared" si="65"/>
        <v>0</v>
      </c>
      <c r="AH120" s="142">
        <f t="shared" si="65"/>
        <v>0</v>
      </c>
      <c r="AI120" s="142">
        <f t="shared" si="65"/>
        <v>0</v>
      </c>
      <c r="AJ120" s="142">
        <f t="shared" si="65"/>
        <v>0</v>
      </c>
      <c r="AK120" s="142">
        <f t="shared" si="65"/>
        <v>0</v>
      </c>
      <c r="AL120" s="29">
        <f t="shared" si="64"/>
        <v>0</v>
      </c>
    </row>
    <row r="121" spans="2:38" s="48" customFormat="1" x14ac:dyDescent="0.25">
      <c r="B121" s="56" t="s">
        <v>80</v>
      </c>
      <c r="C121" s="427"/>
      <c r="D121" s="42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60"/>
    </row>
    <row r="122" spans="2:38" s="48" customFormat="1" x14ac:dyDescent="0.25">
      <c r="B122" s="56" t="s">
        <v>60</v>
      </c>
      <c r="C122" s="427"/>
      <c r="D122" s="42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60"/>
    </row>
    <row r="123" spans="2:38" s="48" customFormat="1" x14ac:dyDescent="0.25">
      <c r="B123" s="61" t="s">
        <v>79</v>
      </c>
      <c r="C123" s="429"/>
      <c r="D123" s="430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60"/>
    </row>
    <row r="124" spans="2:38" s="48" customFormat="1" x14ac:dyDescent="0.25">
      <c r="B124" s="56" t="s">
        <v>32</v>
      </c>
      <c r="C124" s="427"/>
      <c r="D124" s="42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60"/>
    </row>
    <row r="125" spans="2:38" s="48" customFormat="1" x14ac:dyDescent="0.25">
      <c r="B125" s="56" t="s">
        <v>61</v>
      </c>
      <c r="C125" s="427"/>
      <c r="D125" s="42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60"/>
    </row>
    <row r="126" spans="2:38" s="145" customFormat="1" ht="30" x14ac:dyDescent="0.25">
      <c r="B126" s="395" t="s">
        <v>62</v>
      </c>
      <c r="C126" s="431"/>
      <c r="D126" s="432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55"/>
    </row>
    <row r="127" spans="2:38" s="145" customFormat="1" x14ac:dyDescent="0.25">
      <c r="B127" s="396" t="s">
        <v>81</v>
      </c>
      <c r="C127" s="401"/>
      <c r="D127" s="424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55"/>
    </row>
    <row r="128" spans="2:38" s="145" customFormat="1" x14ac:dyDescent="0.25">
      <c r="B128" s="396" t="s">
        <v>82</v>
      </c>
      <c r="C128" s="401"/>
      <c r="D128" s="424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55"/>
    </row>
    <row r="129" spans="2:38" s="48" customFormat="1" x14ac:dyDescent="0.25">
      <c r="B129" s="56"/>
      <c r="C129" s="433"/>
      <c r="D129" s="434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19"/>
    </row>
    <row r="130" spans="2:38" s="145" customFormat="1" x14ac:dyDescent="0.25">
      <c r="B130" s="397" t="s">
        <v>63</v>
      </c>
      <c r="C130" s="435">
        <f>SUM(C131:C136)</f>
        <v>0</v>
      </c>
      <c r="D130" s="436">
        <f t="shared" ref="D130:AL130" si="66">SUM(D131:D136)</f>
        <v>0</v>
      </c>
      <c r="E130" s="60">
        <f t="shared" si="66"/>
        <v>0</v>
      </c>
      <c r="F130" s="60">
        <f t="shared" si="66"/>
        <v>0</v>
      </c>
      <c r="G130" s="60">
        <f t="shared" si="66"/>
        <v>0</v>
      </c>
      <c r="H130" s="60">
        <f t="shared" si="66"/>
        <v>0</v>
      </c>
      <c r="I130" s="60">
        <f t="shared" si="66"/>
        <v>0</v>
      </c>
      <c r="J130" s="60">
        <f t="shared" si="66"/>
        <v>0</v>
      </c>
      <c r="K130" s="60">
        <f t="shared" si="66"/>
        <v>0</v>
      </c>
      <c r="L130" s="60">
        <f t="shared" si="66"/>
        <v>0</v>
      </c>
      <c r="M130" s="60">
        <f t="shared" si="66"/>
        <v>0</v>
      </c>
      <c r="N130" s="60">
        <f t="shared" si="66"/>
        <v>0</v>
      </c>
      <c r="O130" s="60">
        <f t="shared" si="66"/>
        <v>0</v>
      </c>
      <c r="P130" s="60">
        <f t="shared" si="66"/>
        <v>0</v>
      </c>
      <c r="Q130" s="60">
        <f t="shared" si="66"/>
        <v>0</v>
      </c>
      <c r="R130" s="60">
        <f t="shared" si="66"/>
        <v>0</v>
      </c>
      <c r="S130" s="60">
        <f t="shared" si="66"/>
        <v>0</v>
      </c>
      <c r="T130" s="60">
        <f t="shared" si="66"/>
        <v>0</v>
      </c>
      <c r="U130" s="60">
        <f t="shared" si="66"/>
        <v>0</v>
      </c>
      <c r="V130" s="60">
        <f t="shared" si="66"/>
        <v>0</v>
      </c>
      <c r="W130" s="60">
        <f t="shared" si="66"/>
        <v>0</v>
      </c>
      <c r="X130" s="60">
        <f t="shared" si="66"/>
        <v>0</v>
      </c>
      <c r="Y130" s="60">
        <f t="shared" si="66"/>
        <v>0</v>
      </c>
      <c r="Z130" s="60">
        <f t="shared" ref="Z130:AK130" si="67">SUM(Z131:Z136)</f>
        <v>0</v>
      </c>
      <c r="AA130" s="60">
        <f t="shared" si="67"/>
        <v>0</v>
      </c>
      <c r="AB130" s="60">
        <f t="shared" si="67"/>
        <v>0</v>
      </c>
      <c r="AC130" s="60">
        <f t="shared" si="67"/>
        <v>0</v>
      </c>
      <c r="AD130" s="60">
        <f t="shared" si="67"/>
        <v>0</v>
      </c>
      <c r="AE130" s="60">
        <f t="shared" si="67"/>
        <v>0</v>
      </c>
      <c r="AF130" s="60">
        <f t="shared" si="67"/>
        <v>0</v>
      </c>
      <c r="AG130" s="60">
        <f t="shared" si="67"/>
        <v>0</v>
      </c>
      <c r="AH130" s="60">
        <f t="shared" si="67"/>
        <v>0</v>
      </c>
      <c r="AI130" s="60">
        <f t="shared" si="67"/>
        <v>0</v>
      </c>
      <c r="AJ130" s="60">
        <f t="shared" si="67"/>
        <v>0</v>
      </c>
      <c r="AK130" s="60">
        <f t="shared" si="67"/>
        <v>0</v>
      </c>
      <c r="AL130" s="24">
        <f t="shared" si="66"/>
        <v>0</v>
      </c>
    </row>
    <row r="131" spans="2:38" s="145" customFormat="1" ht="30" x14ac:dyDescent="0.25">
      <c r="B131" s="395" t="s">
        <v>64</v>
      </c>
      <c r="C131" s="431"/>
      <c r="D131" s="432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55"/>
    </row>
    <row r="132" spans="2:38" s="145" customFormat="1" x14ac:dyDescent="0.25">
      <c r="B132" s="396" t="s">
        <v>65</v>
      </c>
      <c r="C132" s="401"/>
      <c r="D132" s="424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55"/>
    </row>
    <row r="133" spans="2:38" s="145" customFormat="1" x14ac:dyDescent="0.25">
      <c r="B133" s="396" t="s">
        <v>66</v>
      </c>
      <c r="C133" s="401"/>
      <c r="D133" s="424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55"/>
    </row>
    <row r="134" spans="2:38" s="145" customFormat="1" x14ac:dyDescent="0.25">
      <c r="B134" s="395" t="s">
        <v>77</v>
      </c>
      <c r="C134" s="431"/>
      <c r="D134" s="432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55"/>
    </row>
    <row r="135" spans="2:38" s="145" customFormat="1" x14ac:dyDescent="0.25">
      <c r="B135" s="395" t="s">
        <v>78</v>
      </c>
      <c r="C135" s="431"/>
      <c r="D135" s="432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55"/>
    </row>
    <row r="136" spans="2:38" s="145" customFormat="1" x14ac:dyDescent="0.25">
      <c r="B136" s="395" t="s">
        <v>39</v>
      </c>
      <c r="C136" s="431"/>
      <c r="D136" s="432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55"/>
    </row>
    <row r="137" spans="2:38" s="48" customFormat="1" x14ac:dyDescent="0.25">
      <c r="B137" s="63"/>
      <c r="C137" s="437"/>
      <c r="D137" s="438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19"/>
    </row>
    <row r="138" spans="2:38" s="145" customFormat="1" ht="15.75" thickBot="1" x14ac:dyDescent="0.3">
      <c r="B138" s="398" t="s">
        <v>88</v>
      </c>
      <c r="C138" s="439">
        <f>+C130+C118+C98</f>
        <v>0</v>
      </c>
      <c r="D138" s="440">
        <f t="shared" ref="D138:AL138" si="68">+D130+D118+D98</f>
        <v>0</v>
      </c>
      <c r="E138" s="66">
        <f t="shared" si="68"/>
        <v>0</v>
      </c>
      <c r="F138" s="66">
        <f t="shared" si="68"/>
        <v>0</v>
      </c>
      <c r="G138" s="66">
        <f t="shared" si="68"/>
        <v>0</v>
      </c>
      <c r="H138" s="66">
        <f t="shared" si="68"/>
        <v>0</v>
      </c>
      <c r="I138" s="66">
        <f t="shared" si="68"/>
        <v>0</v>
      </c>
      <c r="J138" s="66">
        <f t="shared" si="68"/>
        <v>0</v>
      </c>
      <c r="K138" s="66">
        <f t="shared" si="68"/>
        <v>0</v>
      </c>
      <c r="L138" s="66">
        <f t="shared" si="68"/>
        <v>0</v>
      </c>
      <c r="M138" s="66">
        <f t="shared" si="68"/>
        <v>0</v>
      </c>
      <c r="N138" s="66">
        <f t="shared" si="68"/>
        <v>0</v>
      </c>
      <c r="O138" s="66">
        <f t="shared" si="68"/>
        <v>0</v>
      </c>
      <c r="P138" s="66">
        <f t="shared" si="68"/>
        <v>0</v>
      </c>
      <c r="Q138" s="66">
        <f t="shared" si="68"/>
        <v>0</v>
      </c>
      <c r="R138" s="66">
        <f t="shared" si="68"/>
        <v>0</v>
      </c>
      <c r="S138" s="66">
        <f t="shared" si="68"/>
        <v>0</v>
      </c>
      <c r="T138" s="66">
        <f t="shared" si="68"/>
        <v>0</v>
      </c>
      <c r="U138" s="66">
        <f t="shared" si="68"/>
        <v>0</v>
      </c>
      <c r="V138" s="66">
        <f t="shared" si="68"/>
        <v>0</v>
      </c>
      <c r="W138" s="66">
        <f t="shared" si="68"/>
        <v>0</v>
      </c>
      <c r="X138" s="66">
        <f t="shared" si="68"/>
        <v>0</v>
      </c>
      <c r="Y138" s="66">
        <f t="shared" si="68"/>
        <v>0</v>
      </c>
      <c r="Z138" s="66">
        <f t="shared" ref="Z138:AK138" si="69">+Z130+Z118+Z98</f>
        <v>0</v>
      </c>
      <c r="AA138" s="66">
        <f t="shared" si="69"/>
        <v>0</v>
      </c>
      <c r="AB138" s="66">
        <f t="shared" si="69"/>
        <v>0</v>
      </c>
      <c r="AC138" s="66">
        <f t="shared" si="69"/>
        <v>0</v>
      </c>
      <c r="AD138" s="66">
        <f t="shared" si="69"/>
        <v>0</v>
      </c>
      <c r="AE138" s="66">
        <f t="shared" si="69"/>
        <v>0</v>
      </c>
      <c r="AF138" s="66">
        <f t="shared" si="69"/>
        <v>0</v>
      </c>
      <c r="AG138" s="66">
        <f t="shared" si="69"/>
        <v>0</v>
      </c>
      <c r="AH138" s="66">
        <f t="shared" si="69"/>
        <v>0</v>
      </c>
      <c r="AI138" s="66">
        <f t="shared" si="69"/>
        <v>0</v>
      </c>
      <c r="AJ138" s="66">
        <f t="shared" si="69"/>
        <v>0</v>
      </c>
      <c r="AK138" s="66">
        <f t="shared" si="69"/>
        <v>0</v>
      </c>
      <c r="AL138" s="143">
        <f t="shared" si="68"/>
        <v>0</v>
      </c>
    </row>
    <row r="139" spans="2:38" x14ac:dyDescent="0.25">
      <c r="B139" s="67"/>
      <c r="C139" s="68"/>
      <c r="D139" s="68"/>
      <c r="AL139" s="587"/>
    </row>
    <row r="140" spans="2:38" x14ac:dyDescent="0.25">
      <c r="B140" s="69" t="s">
        <v>150</v>
      </c>
      <c r="C140" s="68"/>
      <c r="D140" s="68"/>
      <c r="AL140" s="587"/>
    </row>
    <row r="141" spans="2:38" ht="15.75" thickBot="1" x14ac:dyDescent="0.3">
      <c r="C141" s="68"/>
      <c r="D141" s="68"/>
      <c r="AL141" s="587"/>
    </row>
    <row r="142" spans="2:38" ht="15.75" thickBot="1" x14ac:dyDescent="0.3">
      <c r="B142" s="70" t="s">
        <v>151</v>
      </c>
      <c r="C142" s="304"/>
      <c r="D142" s="71">
        <f>+C149</f>
        <v>0</v>
      </c>
      <c r="E142" s="71">
        <f t="shared" ref="E142:AL142" si="70">+D149</f>
        <v>0</v>
      </c>
      <c r="F142" s="71">
        <f t="shared" si="70"/>
        <v>0</v>
      </c>
      <c r="G142" s="71">
        <f t="shared" si="70"/>
        <v>0</v>
      </c>
      <c r="H142" s="71">
        <f t="shared" si="70"/>
        <v>0</v>
      </c>
      <c r="I142" s="71">
        <f t="shared" si="70"/>
        <v>0</v>
      </c>
      <c r="J142" s="71">
        <f t="shared" si="70"/>
        <v>0</v>
      </c>
      <c r="K142" s="71">
        <f t="shared" si="70"/>
        <v>0</v>
      </c>
      <c r="L142" s="71">
        <f t="shared" si="70"/>
        <v>0</v>
      </c>
      <c r="M142" s="71">
        <f t="shared" si="70"/>
        <v>0</v>
      </c>
      <c r="N142" s="71">
        <f t="shared" si="70"/>
        <v>0</v>
      </c>
      <c r="O142" s="71">
        <f t="shared" si="70"/>
        <v>0</v>
      </c>
      <c r="P142" s="71">
        <f t="shared" si="70"/>
        <v>0</v>
      </c>
      <c r="Q142" s="71">
        <f t="shared" si="70"/>
        <v>0</v>
      </c>
      <c r="R142" s="71">
        <f t="shared" si="70"/>
        <v>0</v>
      </c>
      <c r="S142" s="71">
        <f t="shared" si="70"/>
        <v>0</v>
      </c>
      <c r="T142" s="71">
        <f t="shared" si="70"/>
        <v>0</v>
      </c>
      <c r="U142" s="71">
        <f t="shared" si="70"/>
        <v>0</v>
      </c>
      <c r="V142" s="71">
        <f t="shared" si="70"/>
        <v>0</v>
      </c>
      <c r="W142" s="71">
        <f t="shared" si="70"/>
        <v>0</v>
      </c>
      <c r="X142" s="71">
        <f t="shared" si="70"/>
        <v>0</v>
      </c>
      <c r="Y142" s="71">
        <f t="shared" si="70"/>
        <v>0</v>
      </c>
      <c r="Z142" s="71">
        <f t="shared" ref="Z142" si="71">+Y149</f>
        <v>0</v>
      </c>
      <c r="AA142" s="71">
        <f t="shared" ref="AA142" si="72">+Z149</f>
        <v>0</v>
      </c>
      <c r="AB142" s="71">
        <f t="shared" ref="AB142" si="73">+AA149</f>
        <v>0</v>
      </c>
      <c r="AC142" s="71">
        <f t="shared" ref="AC142" si="74">+AB149</f>
        <v>0</v>
      </c>
      <c r="AD142" s="71">
        <f t="shared" ref="AD142" si="75">+AC149</f>
        <v>0</v>
      </c>
      <c r="AE142" s="71">
        <f t="shared" ref="AE142" si="76">+AD149</f>
        <v>0</v>
      </c>
      <c r="AF142" s="71">
        <f t="shared" ref="AF142" si="77">+AE149</f>
        <v>0</v>
      </c>
      <c r="AG142" s="71">
        <f t="shared" ref="AG142" si="78">+AF149</f>
        <v>0</v>
      </c>
      <c r="AH142" s="71">
        <f t="shared" ref="AH142" si="79">+AG149</f>
        <v>0</v>
      </c>
      <c r="AI142" s="71">
        <f t="shared" ref="AI142" si="80">+AH149</f>
        <v>0</v>
      </c>
      <c r="AJ142" s="71">
        <f t="shared" ref="AJ142" si="81">+AI149</f>
        <v>0</v>
      </c>
      <c r="AK142" s="71">
        <f t="shared" ref="AK142" si="82">+AJ149</f>
        <v>0</v>
      </c>
      <c r="AL142" s="72">
        <f t="shared" si="70"/>
        <v>0</v>
      </c>
    </row>
    <row r="143" spans="2:38" x14ac:dyDescent="0.25">
      <c r="B143" s="73" t="s">
        <v>152</v>
      </c>
      <c r="C143" s="297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9"/>
    </row>
    <row r="144" spans="2:38" x14ac:dyDescent="0.25">
      <c r="B144" s="74" t="s">
        <v>155</v>
      </c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60"/>
    </row>
    <row r="145" spans="2:38" x14ac:dyDescent="0.25">
      <c r="B145" s="74" t="s">
        <v>153</v>
      </c>
      <c r="C145" s="300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60"/>
    </row>
    <row r="146" spans="2:38" x14ac:dyDescent="0.25">
      <c r="B146" s="74" t="s">
        <v>154</v>
      </c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442"/>
    </row>
    <row r="147" spans="2:38" x14ac:dyDescent="0.25">
      <c r="B147" s="74" t="s">
        <v>156</v>
      </c>
      <c r="C147" s="300"/>
      <c r="D147" s="288"/>
      <c r="E147" s="441"/>
      <c r="F147" s="441"/>
      <c r="G147" s="441"/>
      <c r="H147" s="441"/>
      <c r="I147" s="441"/>
      <c r="J147" s="441"/>
      <c r="K147" s="441"/>
      <c r="L147" s="441"/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1"/>
      <c r="AC147" s="441"/>
      <c r="AD147" s="441"/>
      <c r="AE147" s="441"/>
      <c r="AF147" s="441"/>
      <c r="AG147" s="441"/>
      <c r="AH147" s="441"/>
      <c r="AI147" s="441"/>
      <c r="AJ147" s="441"/>
      <c r="AK147" s="441"/>
      <c r="AL147" s="442"/>
    </row>
    <row r="148" spans="2:38" ht="15.75" thickBot="1" x14ac:dyDescent="0.3">
      <c r="B148" s="75" t="s">
        <v>167</v>
      </c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443"/>
    </row>
    <row r="149" spans="2:38" ht="15.75" thickBot="1" x14ac:dyDescent="0.3">
      <c r="B149" s="70" t="s">
        <v>157</v>
      </c>
      <c r="C149" s="76">
        <f>SUM(C142:C148)</f>
        <v>0</v>
      </c>
      <c r="D149" s="71">
        <f t="shared" ref="D149:AL149" si="83">SUM(D142:D148)</f>
        <v>0</v>
      </c>
      <c r="E149" s="71">
        <f t="shared" si="83"/>
        <v>0</v>
      </c>
      <c r="F149" s="71">
        <f t="shared" si="83"/>
        <v>0</v>
      </c>
      <c r="G149" s="71">
        <f t="shared" si="83"/>
        <v>0</v>
      </c>
      <c r="H149" s="71">
        <f t="shared" si="83"/>
        <v>0</v>
      </c>
      <c r="I149" s="71">
        <f t="shared" si="83"/>
        <v>0</v>
      </c>
      <c r="J149" s="71">
        <f t="shared" si="83"/>
        <v>0</v>
      </c>
      <c r="K149" s="71">
        <f t="shared" si="83"/>
        <v>0</v>
      </c>
      <c r="L149" s="71">
        <f t="shared" si="83"/>
        <v>0</v>
      </c>
      <c r="M149" s="71">
        <f t="shared" si="83"/>
        <v>0</v>
      </c>
      <c r="N149" s="71">
        <f t="shared" si="83"/>
        <v>0</v>
      </c>
      <c r="O149" s="71">
        <f t="shared" si="83"/>
        <v>0</v>
      </c>
      <c r="P149" s="71">
        <f t="shared" si="83"/>
        <v>0</v>
      </c>
      <c r="Q149" s="71">
        <f t="shared" si="83"/>
        <v>0</v>
      </c>
      <c r="R149" s="71">
        <f t="shared" si="83"/>
        <v>0</v>
      </c>
      <c r="S149" s="71">
        <f t="shared" si="83"/>
        <v>0</v>
      </c>
      <c r="T149" s="71">
        <f t="shared" si="83"/>
        <v>0</v>
      </c>
      <c r="U149" s="71">
        <f t="shared" si="83"/>
        <v>0</v>
      </c>
      <c r="V149" s="71">
        <f t="shared" si="83"/>
        <v>0</v>
      </c>
      <c r="W149" s="71">
        <f t="shared" si="83"/>
        <v>0</v>
      </c>
      <c r="X149" s="71">
        <f t="shared" si="83"/>
        <v>0</v>
      </c>
      <c r="Y149" s="71">
        <f t="shared" si="83"/>
        <v>0</v>
      </c>
      <c r="Z149" s="71">
        <f t="shared" ref="Z149:AK149" si="84">SUM(Z142:Z148)</f>
        <v>0</v>
      </c>
      <c r="AA149" s="71">
        <f t="shared" si="84"/>
        <v>0</v>
      </c>
      <c r="AB149" s="71">
        <f t="shared" si="84"/>
        <v>0</v>
      </c>
      <c r="AC149" s="71">
        <f t="shared" si="84"/>
        <v>0</v>
      </c>
      <c r="AD149" s="71">
        <f t="shared" si="84"/>
        <v>0</v>
      </c>
      <c r="AE149" s="71">
        <f t="shared" si="84"/>
        <v>0</v>
      </c>
      <c r="AF149" s="71">
        <f t="shared" si="84"/>
        <v>0</v>
      </c>
      <c r="AG149" s="71">
        <f t="shared" si="84"/>
        <v>0</v>
      </c>
      <c r="AH149" s="71">
        <f t="shared" si="84"/>
        <v>0</v>
      </c>
      <c r="AI149" s="71">
        <f t="shared" si="84"/>
        <v>0</v>
      </c>
      <c r="AJ149" s="71">
        <f t="shared" si="84"/>
        <v>0</v>
      </c>
      <c r="AK149" s="71">
        <f t="shared" si="84"/>
        <v>0</v>
      </c>
      <c r="AL149" s="72">
        <f t="shared" si="83"/>
        <v>0</v>
      </c>
    </row>
    <row r="150" spans="2:38" ht="15.75" thickBot="1" x14ac:dyDescent="0.3">
      <c r="B150" s="70" t="s">
        <v>166</v>
      </c>
      <c r="C150" s="76">
        <f>+C92</f>
        <v>0</v>
      </c>
      <c r="D150" s="71">
        <f>+D92</f>
        <v>0</v>
      </c>
      <c r="E150" s="71">
        <f t="shared" ref="E150:Y150" si="85">+E92</f>
        <v>0</v>
      </c>
      <c r="F150" s="71">
        <f t="shared" si="85"/>
        <v>0</v>
      </c>
      <c r="G150" s="71">
        <f t="shared" si="85"/>
        <v>0</v>
      </c>
      <c r="H150" s="71">
        <f t="shared" si="85"/>
        <v>0</v>
      </c>
      <c r="I150" s="71">
        <f t="shared" si="85"/>
        <v>0</v>
      </c>
      <c r="J150" s="71">
        <f t="shared" si="85"/>
        <v>0</v>
      </c>
      <c r="K150" s="71">
        <f t="shared" si="85"/>
        <v>0</v>
      </c>
      <c r="L150" s="71">
        <f t="shared" si="85"/>
        <v>0</v>
      </c>
      <c r="M150" s="71">
        <f t="shared" si="85"/>
        <v>0</v>
      </c>
      <c r="N150" s="71">
        <f t="shared" si="85"/>
        <v>0</v>
      </c>
      <c r="O150" s="71">
        <f t="shared" si="85"/>
        <v>0</v>
      </c>
      <c r="P150" s="71">
        <f t="shared" si="85"/>
        <v>0</v>
      </c>
      <c r="Q150" s="71">
        <f t="shared" si="85"/>
        <v>0</v>
      </c>
      <c r="R150" s="71">
        <f t="shared" si="85"/>
        <v>0</v>
      </c>
      <c r="S150" s="71">
        <f t="shared" si="85"/>
        <v>0</v>
      </c>
      <c r="T150" s="71">
        <f t="shared" si="85"/>
        <v>0</v>
      </c>
      <c r="U150" s="71">
        <f t="shared" si="85"/>
        <v>0</v>
      </c>
      <c r="V150" s="71">
        <f t="shared" si="85"/>
        <v>0</v>
      </c>
      <c r="W150" s="71">
        <f t="shared" si="85"/>
        <v>0</v>
      </c>
      <c r="X150" s="71">
        <f t="shared" si="85"/>
        <v>0</v>
      </c>
      <c r="Y150" s="71">
        <f t="shared" si="85"/>
        <v>0</v>
      </c>
      <c r="Z150" s="71">
        <f t="shared" ref="Z150:AK150" si="86">+Z92</f>
        <v>0</v>
      </c>
      <c r="AA150" s="71">
        <f t="shared" si="86"/>
        <v>0</v>
      </c>
      <c r="AB150" s="71">
        <f t="shared" si="86"/>
        <v>0</v>
      </c>
      <c r="AC150" s="71">
        <f t="shared" si="86"/>
        <v>0</v>
      </c>
      <c r="AD150" s="71">
        <f t="shared" si="86"/>
        <v>0</v>
      </c>
      <c r="AE150" s="71">
        <f t="shared" si="86"/>
        <v>0</v>
      </c>
      <c r="AF150" s="71">
        <f t="shared" si="86"/>
        <v>0</v>
      </c>
      <c r="AG150" s="71">
        <f t="shared" si="86"/>
        <v>0</v>
      </c>
      <c r="AH150" s="71">
        <f t="shared" si="86"/>
        <v>0</v>
      </c>
      <c r="AI150" s="71">
        <f t="shared" si="86"/>
        <v>0</v>
      </c>
      <c r="AJ150" s="71">
        <f t="shared" si="86"/>
        <v>0</v>
      </c>
      <c r="AK150" s="71">
        <f t="shared" si="86"/>
        <v>0</v>
      </c>
      <c r="AL150" s="72">
        <f>+AL92</f>
        <v>0</v>
      </c>
    </row>
    <row r="151" spans="2:38" s="444" customFormat="1" x14ac:dyDescent="0.25">
      <c r="B151" s="124"/>
      <c r="C151" s="125" t="str">
        <f>+IF((C149=C150),"ok","Revisar")</f>
        <v>ok</v>
      </c>
      <c r="D151" s="125" t="str">
        <f t="shared" ref="D151:AL151" si="87">+IF((D149=D150),"ok","Revisar")</f>
        <v>ok</v>
      </c>
      <c r="E151" s="125" t="str">
        <f t="shared" si="87"/>
        <v>ok</v>
      </c>
      <c r="F151" s="125" t="str">
        <f t="shared" si="87"/>
        <v>ok</v>
      </c>
      <c r="G151" s="125" t="str">
        <f t="shared" si="87"/>
        <v>ok</v>
      </c>
      <c r="H151" s="125" t="str">
        <f t="shared" si="87"/>
        <v>ok</v>
      </c>
      <c r="I151" s="125" t="str">
        <f t="shared" si="87"/>
        <v>ok</v>
      </c>
      <c r="J151" s="125" t="str">
        <f t="shared" si="87"/>
        <v>ok</v>
      </c>
      <c r="K151" s="125" t="str">
        <f t="shared" si="87"/>
        <v>ok</v>
      </c>
      <c r="L151" s="125" t="str">
        <f t="shared" si="87"/>
        <v>ok</v>
      </c>
      <c r="M151" s="125" t="str">
        <f t="shared" si="87"/>
        <v>ok</v>
      </c>
      <c r="N151" s="125" t="str">
        <f t="shared" si="87"/>
        <v>ok</v>
      </c>
      <c r="O151" s="125" t="str">
        <f t="shared" si="87"/>
        <v>ok</v>
      </c>
      <c r="P151" s="125" t="str">
        <f t="shared" si="87"/>
        <v>ok</v>
      </c>
      <c r="Q151" s="125" t="str">
        <f t="shared" si="87"/>
        <v>ok</v>
      </c>
      <c r="R151" s="125" t="str">
        <f t="shared" si="87"/>
        <v>ok</v>
      </c>
      <c r="S151" s="125" t="str">
        <f t="shared" si="87"/>
        <v>ok</v>
      </c>
      <c r="T151" s="125" t="str">
        <f t="shared" si="87"/>
        <v>ok</v>
      </c>
      <c r="U151" s="125" t="str">
        <f t="shared" si="87"/>
        <v>ok</v>
      </c>
      <c r="V151" s="125" t="str">
        <f t="shared" si="87"/>
        <v>ok</v>
      </c>
      <c r="W151" s="125" t="str">
        <f t="shared" si="87"/>
        <v>ok</v>
      </c>
      <c r="X151" s="125" t="str">
        <f t="shared" si="87"/>
        <v>ok</v>
      </c>
      <c r="Y151" s="125" t="str">
        <f t="shared" si="87"/>
        <v>ok</v>
      </c>
      <c r="Z151" s="125" t="str">
        <f t="shared" ref="Z151:AK151" si="88">+IF((Z149=Z150),"ok","Revisar")</f>
        <v>ok</v>
      </c>
      <c r="AA151" s="125" t="str">
        <f t="shared" si="88"/>
        <v>ok</v>
      </c>
      <c r="AB151" s="125" t="str">
        <f t="shared" si="88"/>
        <v>ok</v>
      </c>
      <c r="AC151" s="125" t="str">
        <f t="shared" si="88"/>
        <v>ok</v>
      </c>
      <c r="AD151" s="125" t="str">
        <f t="shared" si="88"/>
        <v>ok</v>
      </c>
      <c r="AE151" s="125" t="str">
        <f t="shared" si="88"/>
        <v>ok</v>
      </c>
      <c r="AF151" s="125" t="str">
        <f t="shared" si="88"/>
        <v>ok</v>
      </c>
      <c r="AG151" s="125" t="str">
        <f t="shared" si="88"/>
        <v>ok</v>
      </c>
      <c r="AH151" s="125" t="str">
        <f t="shared" si="88"/>
        <v>ok</v>
      </c>
      <c r="AI151" s="125" t="str">
        <f t="shared" si="88"/>
        <v>ok</v>
      </c>
      <c r="AJ151" s="125" t="str">
        <f t="shared" si="88"/>
        <v>ok</v>
      </c>
      <c r="AK151" s="125" t="str">
        <f t="shared" si="88"/>
        <v>ok</v>
      </c>
      <c r="AL151" s="125" t="str">
        <f t="shared" si="87"/>
        <v>ok</v>
      </c>
    </row>
    <row r="152" spans="2:38" x14ac:dyDescent="0.25">
      <c r="B152" s="67"/>
      <c r="C152" s="68"/>
      <c r="D152" s="68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</row>
    <row r="153" spans="2:38" x14ac:dyDescent="0.25">
      <c r="B153" s="67"/>
      <c r="C153" s="68"/>
      <c r="D153" s="68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</row>
    <row r="154" spans="2:38" x14ac:dyDescent="0.25">
      <c r="B154" s="67"/>
      <c r="C154" s="68"/>
      <c r="D154" s="68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</row>
    <row r="155" spans="2:38" x14ac:dyDescent="0.25">
      <c r="B155" s="67"/>
      <c r="C155" s="68"/>
      <c r="D155" s="68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</row>
    <row r="156" spans="2:38" x14ac:dyDescent="0.25">
      <c r="B156" s="67"/>
      <c r="C156" s="68"/>
      <c r="D156" s="68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</row>
  </sheetData>
  <sheetProtection algorithmName="SHA-512" hashValue="tzL9i/DkbV7dQWJmvgy9xMErw2UaSLgYou7yu65187CpNF0iglA8BpnSBZevZ+wx+1GPQXqADZe7mwk4aiTjAA==" saltValue="cB2ZKhep+fSXKpspYILluQ==" spinCount="100000" sheet="1" sort="0" autoFilter="0"/>
  <dataValidations count="4">
    <dataValidation type="list" allowBlank="1" showInputMessage="1" showErrorMessage="1" sqref="H1" xr:uid="{00000000-0002-0000-0000-000000000000}">
      <formula1>$J$1:$J$2</formula1>
    </dataValidation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50:AK52 C27:AL37 C14:AL25" xr:uid="{00000000-0002-0000-0000-000001000000}">
      <formula1>0</formula1>
    </dataValidation>
    <dataValidation allowBlank="1" showInputMessage="1" showErrorMessage="1" errorTitle="ERROR DE SIGNO" error="¡¡¡ LAS SALIDAS DE TESORERÍA DEBEN SER NEGATIVAS !!!" sqref="AL146 AL144 AL148" xr:uid="{00000000-0002-0000-0000-000002000000}"/>
    <dataValidation type="decimal" operator="lessThanOrEqual" allowBlank="1" showErrorMessage="1" errorTitle="ERROR DE SIGNO" error="¡¡¡ LAS SALIDAS DE TESORERÍA DEBEN INTRODUCIRSE CON SIGNO NEGATIVO !!!" promptTitle="ERROR DE SIGNO" prompt="Los costes deben introducirse con signo negativo" sqref="C146:AK146 C148:AK148 C144:AK144" xr:uid="{00000000-0002-0000-0000-000003000000}">
      <formula1>0</formula1>
    </dataValidation>
  </dataValidations>
  <pageMargins left="0.43307086614173229" right="0.23622047244094491" top="0.74803149606299213" bottom="0.74803149606299213" header="0.31496062992125984" footer="0.31496062992125984"/>
  <pageSetup paperSize="8" scale="54" fitToHeight="2" orientation="landscape" r:id="rId1"/>
  <rowBreaks count="1" manualBreakCount="1">
    <brk id="65" max="26" man="1"/>
  </rowBreaks>
  <ignoredErrors>
    <ignoredError sqref="AL56:AL57 AL6:AL16 AL72 C71 AL71 AL75:AL143 C74 AL74 AL73 AL19:AL20 C18:H18 AL18 AL145 AL147 AL149 C17:H17 AL17 AL38 AL22:AL26 AL21 AL44:AL49 C43:X43 AL43 AL54:AL55 AL52 AL51 AL50 C42 AL40 AL39 AL41 AL42 C53 AL53 E53:X53 AL59:AL70 C59:X70 C54:X55 C44:X49 D21:X21 C22:X26 C38:X38 J17:X17 C149:X149 C147:X147 C145 J18:X18 C19:X20 D73:X73 E74:X74 C75:X132 E71:X71 C72:X72 C6:X16 C56:X57 C135:X143 C133:M133 O133:X133 C134:M134 O134:X134 E145:X14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/>
  </sheetPr>
  <dimension ref="A1:AN92"/>
  <sheetViews>
    <sheetView view="pageBreakPreview" zoomScale="85" zoomScaleNormal="70" zoomScaleSheetLayoutView="85" workbookViewId="0">
      <selection activeCell="K45" sqref="K45"/>
    </sheetView>
  </sheetViews>
  <sheetFormatPr baseColWidth="10" defaultRowHeight="15" x14ac:dyDescent="0.25"/>
  <cols>
    <col min="1" max="1" width="4.85546875" style="77" customWidth="1"/>
    <col min="2" max="2" width="32.140625" style="77" customWidth="1"/>
    <col min="3" max="3" width="10.7109375" style="80" customWidth="1"/>
    <col min="4" max="4" width="13.140625" style="80" customWidth="1"/>
    <col min="5" max="38" width="10.7109375" style="80" customWidth="1"/>
    <col min="39" max="39" width="11.7109375" style="80" customWidth="1"/>
    <col min="40" max="40" width="7.7109375" style="81" customWidth="1"/>
    <col min="41" max="16384" width="11.42578125" style="77"/>
  </cols>
  <sheetData>
    <row r="1" spans="1:40" ht="21" x14ac:dyDescent="0.35">
      <c r="B1" s="78" t="s">
        <v>24</v>
      </c>
      <c r="C1" s="172"/>
      <c r="D1" s="79"/>
      <c r="E1" s="79"/>
      <c r="F1" s="79"/>
      <c r="G1" s="79"/>
      <c r="H1" s="79"/>
      <c r="I1" s="79"/>
      <c r="J1" s="79"/>
      <c r="K1" s="79"/>
      <c r="M1" s="80" t="s">
        <v>105</v>
      </c>
      <c r="O1" s="159"/>
      <c r="Q1" s="80" t="s">
        <v>106</v>
      </c>
      <c r="S1" s="160"/>
      <c r="T1" s="79"/>
      <c r="U1" s="79"/>
    </row>
    <row r="2" spans="1:40" ht="10.5" customHeight="1" thickBot="1" x14ac:dyDescent="0.4">
      <c r="B2" s="82"/>
    </row>
    <row r="3" spans="1:40" s="83" customFormat="1" x14ac:dyDescent="0.25">
      <c r="A3" s="629" t="str">
        <f>"ESCENARIO "&amp;'Balance + PyG'!H1</f>
        <v>ESCENARIO PESIMISTA</v>
      </c>
      <c r="B3" s="628" t="s">
        <v>148</v>
      </c>
      <c r="C3" s="244">
        <f>+'Balance + PyG'!C4</f>
        <v>44197</v>
      </c>
      <c r="D3" s="245">
        <f>+'Balance + PyG'!D4</f>
        <v>44228</v>
      </c>
      <c r="E3" s="245">
        <f>+'Balance + PyG'!E4</f>
        <v>44256</v>
      </c>
      <c r="F3" s="245">
        <f>+'Balance + PyG'!F4</f>
        <v>44287</v>
      </c>
      <c r="G3" s="245">
        <f>+'Balance + PyG'!G4</f>
        <v>44317</v>
      </c>
      <c r="H3" s="245">
        <f>+'Balance + PyG'!H4</f>
        <v>44348</v>
      </c>
      <c r="I3" s="245">
        <f>+'Balance + PyG'!I4</f>
        <v>44378</v>
      </c>
      <c r="J3" s="245">
        <f>+'Balance + PyG'!J4</f>
        <v>44409</v>
      </c>
      <c r="K3" s="245">
        <f>+'Balance + PyG'!K4</f>
        <v>44440</v>
      </c>
      <c r="L3" s="245">
        <f>+'Balance + PyG'!L4</f>
        <v>44470</v>
      </c>
      <c r="M3" s="245">
        <f>+'Balance + PyG'!M4</f>
        <v>44501</v>
      </c>
      <c r="N3" s="245">
        <f>+'Balance + PyG'!N4</f>
        <v>44531</v>
      </c>
      <c r="O3" s="245">
        <f>+'Balance + PyG'!O4</f>
        <v>44562</v>
      </c>
      <c r="P3" s="245">
        <f>+'Balance + PyG'!P4</f>
        <v>44593</v>
      </c>
      <c r="Q3" s="245">
        <f>+'Balance + PyG'!Q4</f>
        <v>44621</v>
      </c>
      <c r="R3" s="245">
        <f>+'Balance + PyG'!R4</f>
        <v>44652</v>
      </c>
      <c r="S3" s="245">
        <f>+'Balance + PyG'!S4</f>
        <v>44682</v>
      </c>
      <c r="T3" s="245">
        <f>+'Balance + PyG'!T4</f>
        <v>44713</v>
      </c>
      <c r="U3" s="245">
        <f>+'Balance + PyG'!U4</f>
        <v>44743</v>
      </c>
      <c r="V3" s="245">
        <f>+'Balance + PyG'!V4</f>
        <v>44774</v>
      </c>
      <c r="W3" s="245">
        <f>+'Balance + PyG'!W4</f>
        <v>44805</v>
      </c>
      <c r="X3" s="245">
        <f>+'Balance + PyG'!X4</f>
        <v>44835</v>
      </c>
      <c r="Y3" s="245">
        <f>+'Balance + PyG'!Y4</f>
        <v>44866</v>
      </c>
      <c r="Z3" s="245">
        <f>+'Balance + PyG'!Z4</f>
        <v>44896</v>
      </c>
      <c r="AA3" s="245">
        <f>+'Balance + PyG'!AA4</f>
        <v>44927</v>
      </c>
      <c r="AB3" s="245">
        <f>+'Balance + PyG'!AB4</f>
        <v>44958</v>
      </c>
      <c r="AC3" s="245">
        <f>+'Balance + PyG'!AC4</f>
        <v>44986</v>
      </c>
      <c r="AD3" s="245">
        <f>+'Balance + PyG'!AD4</f>
        <v>45017</v>
      </c>
      <c r="AE3" s="245">
        <f>+'Balance + PyG'!AE4</f>
        <v>45047</v>
      </c>
      <c r="AF3" s="245">
        <f>+'Balance + PyG'!AF4</f>
        <v>45078</v>
      </c>
      <c r="AG3" s="245">
        <f>+'Balance + PyG'!AG4</f>
        <v>45108</v>
      </c>
      <c r="AH3" s="245">
        <f>+'Balance + PyG'!AH4</f>
        <v>45139</v>
      </c>
      <c r="AI3" s="245">
        <f>+'Balance + PyG'!AI4</f>
        <v>45170</v>
      </c>
      <c r="AJ3" s="245">
        <f>+'Balance + PyG'!AJ4</f>
        <v>45200</v>
      </c>
      <c r="AK3" s="245">
        <f>+'Balance + PyG'!AK4</f>
        <v>45231</v>
      </c>
      <c r="AL3" s="579">
        <f>+'Balance + PyG'!AL4</f>
        <v>45261</v>
      </c>
      <c r="AM3" s="84"/>
      <c r="AN3" s="84"/>
    </row>
    <row r="4" spans="1:40" s="83" customFormat="1" x14ac:dyDescent="0.25">
      <c r="A4" s="629"/>
      <c r="B4" s="628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607"/>
      <c r="AM4" s="84"/>
      <c r="AN4" s="84"/>
    </row>
    <row r="5" spans="1:40" ht="15.75" thickBot="1" x14ac:dyDescent="0.3">
      <c r="A5" s="629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13"/>
      <c r="AM5" s="81"/>
    </row>
    <row r="6" spans="1:40" ht="15.75" thickBot="1" x14ac:dyDescent="0.3">
      <c r="A6" s="629"/>
      <c r="B6" s="89" t="s">
        <v>23</v>
      </c>
      <c r="C6" s="214">
        <f>+C13+C14+C15</f>
        <v>0</v>
      </c>
      <c r="D6" s="215">
        <f t="shared" ref="D6:AL6" si="0">+D13+D14+D15</f>
        <v>0</v>
      </c>
      <c r="E6" s="215">
        <f t="shared" si="0"/>
        <v>0</v>
      </c>
      <c r="F6" s="215">
        <f t="shared" si="0"/>
        <v>0</v>
      </c>
      <c r="G6" s="215">
        <f t="shared" si="0"/>
        <v>0</v>
      </c>
      <c r="H6" s="215">
        <f t="shared" si="0"/>
        <v>0</v>
      </c>
      <c r="I6" s="215">
        <f t="shared" si="0"/>
        <v>0</v>
      </c>
      <c r="J6" s="215">
        <f t="shared" si="0"/>
        <v>0</v>
      </c>
      <c r="K6" s="215">
        <f t="shared" si="0"/>
        <v>0</v>
      </c>
      <c r="L6" s="215">
        <f t="shared" si="0"/>
        <v>0</v>
      </c>
      <c r="M6" s="215">
        <f t="shared" si="0"/>
        <v>0</v>
      </c>
      <c r="N6" s="215">
        <f t="shared" si="0"/>
        <v>0</v>
      </c>
      <c r="O6" s="216">
        <f t="shared" si="0"/>
        <v>0</v>
      </c>
      <c r="P6" s="215">
        <f t="shared" si="0"/>
        <v>0</v>
      </c>
      <c r="Q6" s="215">
        <f t="shared" si="0"/>
        <v>0</v>
      </c>
      <c r="R6" s="215">
        <f t="shared" si="0"/>
        <v>0</v>
      </c>
      <c r="S6" s="215">
        <f t="shared" si="0"/>
        <v>0</v>
      </c>
      <c r="T6" s="215">
        <f t="shared" si="0"/>
        <v>0</v>
      </c>
      <c r="U6" s="215">
        <f t="shared" si="0"/>
        <v>0</v>
      </c>
      <c r="V6" s="215">
        <f t="shared" si="0"/>
        <v>0</v>
      </c>
      <c r="W6" s="215">
        <f t="shared" si="0"/>
        <v>0</v>
      </c>
      <c r="X6" s="215">
        <f t="shared" si="0"/>
        <v>0</v>
      </c>
      <c r="Y6" s="215">
        <f t="shared" si="0"/>
        <v>0</v>
      </c>
      <c r="Z6" s="215">
        <f t="shared" si="0"/>
        <v>0</v>
      </c>
      <c r="AA6" s="215">
        <f t="shared" ref="AA6:AK6" si="1">+AA13+AA14+AA15</f>
        <v>0</v>
      </c>
      <c r="AB6" s="215">
        <f t="shared" si="1"/>
        <v>0</v>
      </c>
      <c r="AC6" s="215">
        <f t="shared" si="1"/>
        <v>0</v>
      </c>
      <c r="AD6" s="215">
        <f t="shared" si="1"/>
        <v>0</v>
      </c>
      <c r="AE6" s="215">
        <f t="shared" si="1"/>
        <v>0</v>
      </c>
      <c r="AF6" s="215">
        <f t="shared" si="1"/>
        <v>0</v>
      </c>
      <c r="AG6" s="215">
        <f t="shared" si="1"/>
        <v>0</v>
      </c>
      <c r="AH6" s="215">
        <f t="shared" si="1"/>
        <v>0</v>
      </c>
      <c r="AI6" s="215">
        <f t="shared" si="1"/>
        <v>0</v>
      </c>
      <c r="AJ6" s="215">
        <f t="shared" si="1"/>
        <v>0</v>
      </c>
      <c r="AK6" s="215">
        <f t="shared" si="1"/>
        <v>0</v>
      </c>
      <c r="AL6" s="608">
        <f t="shared" si="0"/>
        <v>0</v>
      </c>
      <c r="AM6" s="90"/>
      <c r="AN6" s="91"/>
    </row>
    <row r="7" spans="1:40" x14ac:dyDescent="0.25">
      <c r="A7" s="629"/>
      <c r="B7" s="92" t="s">
        <v>93</v>
      </c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609"/>
      <c r="AM7" s="93"/>
      <c r="AN7" s="91"/>
    </row>
    <row r="8" spans="1:40" x14ac:dyDescent="0.25">
      <c r="A8" s="629"/>
      <c r="B8" s="94" t="s">
        <v>149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70"/>
      <c r="AM8" s="93"/>
      <c r="AN8" s="91"/>
    </row>
    <row r="9" spans="1:40" x14ac:dyDescent="0.25">
      <c r="A9" s="629"/>
      <c r="B9" s="94" t="s">
        <v>89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70"/>
      <c r="AM9" s="93"/>
      <c r="AN9" s="91"/>
    </row>
    <row r="10" spans="1:40" x14ac:dyDescent="0.25">
      <c r="A10" s="629"/>
      <c r="B10" s="94" t="s">
        <v>90</v>
      </c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610"/>
      <c r="AM10" s="95"/>
      <c r="AN10" s="91"/>
    </row>
    <row r="11" spans="1:40" ht="15.75" thickBot="1" x14ac:dyDescent="0.3">
      <c r="A11" s="629"/>
      <c r="B11" s="96" t="s">
        <v>169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611"/>
      <c r="AM11" s="97"/>
      <c r="AN11" s="91"/>
    </row>
    <row r="12" spans="1:40" x14ac:dyDescent="0.25">
      <c r="A12" s="629"/>
      <c r="B12" s="94" t="s">
        <v>95</v>
      </c>
      <c r="C12" s="217">
        <f>+C7*C8*C9</f>
        <v>0</v>
      </c>
      <c r="D12" s="218">
        <f t="shared" ref="D12:AL12" si="2">+D7*D8*D9</f>
        <v>0</v>
      </c>
      <c r="E12" s="218">
        <f t="shared" si="2"/>
        <v>0</v>
      </c>
      <c r="F12" s="218">
        <f t="shared" si="2"/>
        <v>0</v>
      </c>
      <c r="G12" s="218">
        <f t="shared" si="2"/>
        <v>0</v>
      </c>
      <c r="H12" s="218">
        <f t="shared" si="2"/>
        <v>0</v>
      </c>
      <c r="I12" s="218">
        <f t="shared" si="2"/>
        <v>0</v>
      </c>
      <c r="J12" s="218">
        <f t="shared" si="2"/>
        <v>0</v>
      </c>
      <c r="K12" s="218">
        <f t="shared" si="2"/>
        <v>0</v>
      </c>
      <c r="L12" s="218">
        <f t="shared" si="2"/>
        <v>0</v>
      </c>
      <c r="M12" s="218">
        <f t="shared" si="2"/>
        <v>0</v>
      </c>
      <c r="N12" s="218">
        <f t="shared" si="2"/>
        <v>0</v>
      </c>
      <c r="O12" s="219">
        <f t="shared" si="2"/>
        <v>0</v>
      </c>
      <c r="P12" s="218">
        <f t="shared" si="2"/>
        <v>0</v>
      </c>
      <c r="Q12" s="218">
        <f t="shared" si="2"/>
        <v>0</v>
      </c>
      <c r="R12" s="218">
        <f t="shared" si="2"/>
        <v>0</v>
      </c>
      <c r="S12" s="218">
        <f t="shared" si="2"/>
        <v>0</v>
      </c>
      <c r="T12" s="218">
        <f t="shared" si="2"/>
        <v>0</v>
      </c>
      <c r="U12" s="218">
        <f t="shared" si="2"/>
        <v>0</v>
      </c>
      <c r="V12" s="218">
        <f t="shared" si="2"/>
        <v>0</v>
      </c>
      <c r="W12" s="218">
        <f t="shared" si="2"/>
        <v>0</v>
      </c>
      <c r="X12" s="218">
        <f t="shared" si="2"/>
        <v>0</v>
      </c>
      <c r="Y12" s="218">
        <f t="shared" si="2"/>
        <v>0</v>
      </c>
      <c r="Z12" s="218">
        <f t="shared" si="2"/>
        <v>0</v>
      </c>
      <c r="AA12" s="218">
        <f t="shared" ref="AA12:AK12" si="3">+AA7*AA8*AA9</f>
        <v>0</v>
      </c>
      <c r="AB12" s="218">
        <f t="shared" si="3"/>
        <v>0</v>
      </c>
      <c r="AC12" s="218">
        <f t="shared" si="3"/>
        <v>0</v>
      </c>
      <c r="AD12" s="218">
        <f t="shared" si="3"/>
        <v>0</v>
      </c>
      <c r="AE12" s="218">
        <f t="shared" si="3"/>
        <v>0</v>
      </c>
      <c r="AF12" s="218">
        <f t="shared" si="3"/>
        <v>0</v>
      </c>
      <c r="AG12" s="218">
        <f t="shared" si="3"/>
        <v>0</v>
      </c>
      <c r="AH12" s="218">
        <f t="shared" si="3"/>
        <v>0</v>
      </c>
      <c r="AI12" s="218">
        <f t="shared" si="3"/>
        <v>0</v>
      </c>
      <c r="AJ12" s="218">
        <f t="shared" si="3"/>
        <v>0</v>
      </c>
      <c r="AK12" s="218">
        <f t="shared" si="3"/>
        <v>0</v>
      </c>
      <c r="AL12" s="612">
        <f t="shared" si="2"/>
        <v>0</v>
      </c>
      <c r="AM12" s="93"/>
      <c r="AN12" s="91"/>
    </row>
    <row r="13" spans="1:40" x14ac:dyDescent="0.25">
      <c r="A13" s="629"/>
      <c r="B13" s="98" t="s">
        <v>142</v>
      </c>
      <c r="C13" s="220">
        <f>+(C12*C10*C11)/1000</f>
        <v>0</v>
      </c>
      <c r="D13" s="221">
        <f t="shared" ref="D13:AL13" si="4">+(D12*D10*D11)/1000</f>
        <v>0</v>
      </c>
      <c r="E13" s="221">
        <f t="shared" si="4"/>
        <v>0</v>
      </c>
      <c r="F13" s="221">
        <f t="shared" si="4"/>
        <v>0</v>
      </c>
      <c r="G13" s="221">
        <f t="shared" si="4"/>
        <v>0</v>
      </c>
      <c r="H13" s="221">
        <f t="shared" si="4"/>
        <v>0</v>
      </c>
      <c r="I13" s="221">
        <f t="shared" si="4"/>
        <v>0</v>
      </c>
      <c r="J13" s="221">
        <f t="shared" si="4"/>
        <v>0</v>
      </c>
      <c r="K13" s="221">
        <f t="shared" si="4"/>
        <v>0</v>
      </c>
      <c r="L13" s="221">
        <f t="shared" si="4"/>
        <v>0</v>
      </c>
      <c r="M13" s="221">
        <f t="shared" si="4"/>
        <v>0</v>
      </c>
      <c r="N13" s="221">
        <f t="shared" si="4"/>
        <v>0</v>
      </c>
      <c r="O13" s="222">
        <f t="shared" si="4"/>
        <v>0</v>
      </c>
      <c r="P13" s="221">
        <f t="shared" si="4"/>
        <v>0</v>
      </c>
      <c r="Q13" s="221">
        <f t="shared" si="4"/>
        <v>0</v>
      </c>
      <c r="R13" s="221">
        <f t="shared" si="4"/>
        <v>0</v>
      </c>
      <c r="S13" s="221">
        <f t="shared" si="4"/>
        <v>0</v>
      </c>
      <c r="T13" s="221">
        <f t="shared" si="4"/>
        <v>0</v>
      </c>
      <c r="U13" s="221">
        <f t="shared" si="4"/>
        <v>0</v>
      </c>
      <c r="V13" s="221">
        <f t="shared" si="4"/>
        <v>0</v>
      </c>
      <c r="W13" s="221">
        <f t="shared" si="4"/>
        <v>0</v>
      </c>
      <c r="X13" s="221">
        <f t="shared" si="4"/>
        <v>0</v>
      </c>
      <c r="Y13" s="221">
        <f t="shared" si="4"/>
        <v>0</v>
      </c>
      <c r="Z13" s="221">
        <f t="shared" si="4"/>
        <v>0</v>
      </c>
      <c r="AA13" s="221">
        <f t="shared" ref="AA13:AK13" si="5">+(AA12*AA10*AA11)/1000</f>
        <v>0</v>
      </c>
      <c r="AB13" s="221">
        <f t="shared" si="5"/>
        <v>0</v>
      </c>
      <c r="AC13" s="221">
        <f t="shared" si="5"/>
        <v>0</v>
      </c>
      <c r="AD13" s="221">
        <f t="shared" si="5"/>
        <v>0</v>
      </c>
      <c r="AE13" s="221">
        <f t="shared" si="5"/>
        <v>0</v>
      </c>
      <c r="AF13" s="221">
        <f t="shared" si="5"/>
        <v>0</v>
      </c>
      <c r="AG13" s="221">
        <f t="shared" si="5"/>
        <v>0</v>
      </c>
      <c r="AH13" s="221">
        <f t="shared" si="5"/>
        <v>0</v>
      </c>
      <c r="AI13" s="221">
        <f t="shared" si="5"/>
        <v>0</v>
      </c>
      <c r="AJ13" s="221">
        <f t="shared" si="5"/>
        <v>0</v>
      </c>
      <c r="AK13" s="221">
        <f t="shared" si="5"/>
        <v>0</v>
      </c>
      <c r="AL13" s="613">
        <f t="shared" si="4"/>
        <v>0</v>
      </c>
      <c r="AM13" s="99"/>
    </row>
    <row r="14" spans="1:40" x14ac:dyDescent="0.25">
      <c r="A14" s="629"/>
      <c r="B14" s="94" t="s">
        <v>139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614"/>
      <c r="AM14" s="99"/>
    </row>
    <row r="15" spans="1:40" x14ac:dyDescent="0.25">
      <c r="A15" s="629"/>
      <c r="B15" s="100" t="s">
        <v>145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615"/>
      <c r="AM15" s="99"/>
    </row>
    <row r="16" spans="1:40" ht="15.75" thickBot="1" x14ac:dyDescent="0.3">
      <c r="A16" s="629"/>
      <c r="B16" s="101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616"/>
      <c r="AM16" s="91"/>
      <c r="AN16" s="91"/>
    </row>
    <row r="17" spans="1:40" ht="15.75" thickBot="1" x14ac:dyDescent="0.3">
      <c r="A17" s="629"/>
      <c r="B17" s="89" t="s">
        <v>22</v>
      </c>
      <c r="C17" s="193">
        <f t="shared" ref="C17:AL17" si="6">SUM(C18:C29)</f>
        <v>0</v>
      </c>
      <c r="D17" s="194">
        <f t="shared" si="6"/>
        <v>0</v>
      </c>
      <c r="E17" s="194">
        <f t="shared" si="6"/>
        <v>0</v>
      </c>
      <c r="F17" s="194">
        <f t="shared" si="6"/>
        <v>0</v>
      </c>
      <c r="G17" s="194">
        <f t="shared" si="6"/>
        <v>0</v>
      </c>
      <c r="H17" s="194">
        <f t="shared" si="6"/>
        <v>0</v>
      </c>
      <c r="I17" s="194">
        <f t="shared" si="6"/>
        <v>0</v>
      </c>
      <c r="J17" s="194">
        <f t="shared" si="6"/>
        <v>0</v>
      </c>
      <c r="K17" s="194">
        <f t="shared" si="6"/>
        <v>0</v>
      </c>
      <c r="L17" s="194">
        <f t="shared" si="6"/>
        <v>0</v>
      </c>
      <c r="M17" s="194">
        <f t="shared" si="6"/>
        <v>0</v>
      </c>
      <c r="N17" s="194">
        <f t="shared" si="6"/>
        <v>0</v>
      </c>
      <c r="O17" s="195">
        <f t="shared" si="6"/>
        <v>0</v>
      </c>
      <c r="P17" s="194">
        <f t="shared" si="6"/>
        <v>0</v>
      </c>
      <c r="Q17" s="194">
        <f t="shared" si="6"/>
        <v>0</v>
      </c>
      <c r="R17" s="194">
        <f t="shared" si="6"/>
        <v>0</v>
      </c>
      <c r="S17" s="194">
        <f t="shared" si="6"/>
        <v>0</v>
      </c>
      <c r="T17" s="194">
        <f t="shared" si="6"/>
        <v>0</v>
      </c>
      <c r="U17" s="194">
        <f t="shared" si="6"/>
        <v>0</v>
      </c>
      <c r="V17" s="194">
        <f t="shared" si="6"/>
        <v>0</v>
      </c>
      <c r="W17" s="194">
        <f t="shared" si="6"/>
        <v>0</v>
      </c>
      <c r="X17" s="194">
        <f t="shared" si="6"/>
        <v>0</v>
      </c>
      <c r="Y17" s="194">
        <f t="shared" si="6"/>
        <v>0</v>
      </c>
      <c r="Z17" s="194">
        <f t="shared" si="6"/>
        <v>0</v>
      </c>
      <c r="AA17" s="194">
        <f t="shared" ref="AA17:AK17" si="7">SUM(AA18:AA29)</f>
        <v>0</v>
      </c>
      <c r="AB17" s="194">
        <f t="shared" si="7"/>
        <v>0</v>
      </c>
      <c r="AC17" s="194">
        <f t="shared" si="7"/>
        <v>0</v>
      </c>
      <c r="AD17" s="194">
        <f t="shared" si="7"/>
        <v>0</v>
      </c>
      <c r="AE17" s="194">
        <f t="shared" si="7"/>
        <v>0</v>
      </c>
      <c r="AF17" s="194">
        <f t="shared" si="7"/>
        <v>0</v>
      </c>
      <c r="AG17" s="194">
        <f t="shared" si="7"/>
        <v>0</v>
      </c>
      <c r="AH17" s="194">
        <f t="shared" si="7"/>
        <v>0</v>
      </c>
      <c r="AI17" s="194">
        <f t="shared" si="7"/>
        <v>0</v>
      </c>
      <c r="AJ17" s="194">
        <f t="shared" si="7"/>
        <v>0</v>
      </c>
      <c r="AK17" s="194">
        <f t="shared" si="7"/>
        <v>0</v>
      </c>
      <c r="AL17" s="617">
        <f t="shared" si="6"/>
        <v>0</v>
      </c>
      <c r="AM17" s="102"/>
      <c r="AN17" s="91"/>
    </row>
    <row r="18" spans="1:40" x14ac:dyDescent="0.25">
      <c r="A18" s="629"/>
      <c r="B18" s="92" t="s">
        <v>113</v>
      </c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618"/>
      <c r="AM18" s="99"/>
    </row>
    <row r="19" spans="1:40" x14ac:dyDescent="0.25">
      <c r="A19" s="629"/>
      <c r="B19" s="94" t="s">
        <v>114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618"/>
      <c r="AM19" s="99"/>
    </row>
    <row r="20" spans="1:40" s="81" customFormat="1" x14ac:dyDescent="0.25">
      <c r="A20" s="629"/>
      <c r="B20" s="94" t="s">
        <v>115</v>
      </c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618"/>
      <c r="AM20" s="99"/>
    </row>
    <row r="21" spans="1:40" s="81" customFormat="1" x14ac:dyDescent="0.25">
      <c r="A21" s="629"/>
      <c r="B21" s="94" t="s">
        <v>116</v>
      </c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618"/>
      <c r="AM21" s="99"/>
    </row>
    <row r="22" spans="1:40" s="81" customFormat="1" x14ac:dyDescent="0.25">
      <c r="A22" s="629"/>
      <c r="B22" s="94" t="s">
        <v>117</v>
      </c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618"/>
      <c r="AM22" s="99"/>
    </row>
    <row r="23" spans="1:40" s="81" customFormat="1" x14ac:dyDescent="0.25">
      <c r="A23" s="629"/>
      <c r="B23" s="94" t="s">
        <v>118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618"/>
      <c r="AM23" s="99"/>
    </row>
    <row r="24" spans="1:40" s="81" customFormat="1" x14ac:dyDescent="0.25">
      <c r="A24" s="629"/>
      <c r="B24" s="94" t="s">
        <v>119</v>
      </c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618"/>
      <c r="AM24" s="99"/>
    </row>
    <row r="25" spans="1:40" s="81" customFormat="1" x14ac:dyDescent="0.25">
      <c r="A25" s="629"/>
      <c r="B25" s="94" t="s">
        <v>120</v>
      </c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618"/>
      <c r="AM25" s="99"/>
    </row>
    <row r="26" spans="1:40" s="81" customFormat="1" x14ac:dyDescent="0.25">
      <c r="A26" s="629"/>
      <c r="B26" s="94" t="s">
        <v>121</v>
      </c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618"/>
      <c r="AM26" s="99"/>
    </row>
    <row r="27" spans="1:40" s="81" customFormat="1" x14ac:dyDescent="0.25">
      <c r="A27" s="629"/>
      <c r="B27" s="94" t="s">
        <v>122</v>
      </c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618"/>
      <c r="AM27" s="99"/>
    </row>
    <row r="28" spans="1:40" s="81" customFormat="1" x14ac:dyDescent="0.25">
      <c r="A28" s="629"/>
      <c r="B28" s="94" t="s">
        <v>123</v>
      </c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618"/>
      <c r="AM28" s="99"/>
    </row>
    <row r="29" spans="1:40" s="81" customFormat="1" ht="15.75" thickBot="1" x14ac:dyDescent="0.3">
      <c r="A29" s="629"/>
      <c r="B29" s="96" t="s">
        <v>124</v>
      </c>
      <c r="C29" s="198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618"/>
      <c r="AM29" s="99"/>
    </row>
    <row r="30" spans="1:40" ht="15.75" thickBot="1" x14ac:dyDescent="0.3">
      <c r="A30" s="629"/>
      <c r="B30" s="89" t="s">
        <v>107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619"/>
      <c r="AM30" s="81"/>
    </row>
    <row r="31" spans="1:40" x14ac:dyDescent="0.25">
      <c r="A31" s="629"/>
      <c r="B31" s="105" t="s">
        <v>165</v>
      </c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609"/>
      <c r="AM31" s="93"/>
    </row>
    <row r="32" spans="1:40" x14ac:dyDescent="0.25">
      <c r="A32" s="629"/>
      <c r="B32" s="105" t="s">
        <v>164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70"/>
      <c r="AM32" s="93"/>
    </row>
    <row r="33" spans="1:40" x14ac:dyDescent="0.25">
      <c r="A33" s="629"/>
      <c r="B33" s="105" t="s">
        <v>162</v>
      </c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620"/>
      <c r="AM33" s="81"/>
    </row>
    <row r="34" spans="1:40" ht="15.75" thickBot="1" x14ac:dyDescent="0.3">
      <c r="A34" s="629"/>
      <c r="B34" s="105" t="s">
        <v>163</v>
      </c>
      <c r="C34" s="208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621"/>
      <c r="AM34" s="81"/>
    </row>
    <row r="35" spans="1:40" ht="15.75" thickBot="1" x14ac:dyDescent="0.3">
      <c r="A35" s="118"/>
      <c r="B35" s="105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3"/>
      <c r="AM35" s="81"/>
    </row>
    <row r="36" spans="1:40" x14ac:dyDescent="0.25">
      <c r="A36" s="106"/>
      <c r="B36" s="110" t="s">
        <v>95</v>
      </c>
      <c r="C36" s="378">
        <f>+C7*C8*C9</f>
        <v>0</v>
      </c>
      <c r="D36" s="378">
        <f t="shared" ref="D36:AL36" si="8">+D7*D8*D9</f>
        <v>0</v>
      </c>
      <c r="E36" s="378">
        <f t="shared" si="8"/>
        <v>0</v>
      </c>
      <c r="F36" s="378">
        <f t="shared" si="8"/>
        <v>0</v>
      </c>
      <c r="G36" s="378">
        <f t="shared" si="8"/>
        <v>0</v>
      </c>
      <c r="H36" s="378">
        <f t="shared" si="8"/>
        <v>0</v>
      </c>
      <c r="I36" s="378">
        <f t="shared" si="8"/>
        <v>0</v>
      </c>
      <c r="J36" s="378">
        <f t="shared" si="8"/>
        <v>0</v>
      </c>
      <c r="K36" s="378">
        <f t="shared" si="8"/>
        <v>0</v>
      </c>
      <c r="L36" s="378">
        <f t="shared" si="8"/>
        <v>0</v>
      </c>
      <c r="M36" s="378">
        <f t="shared" si="8"/>
        <v>0</v>
      </c>
      <c r="N36" s="378">
        <f t="shared" si="8"/>
        <v>0</v>
      </c>
      <c r="O36" s="378">
        <f t="shared" si="8"/>
        <v>0</v>
      </c>
      <c r="P36" s="378">
        <f t="shared" si="8"/>
        <v>0</v>
      </c>
      <c r="Q36" s="378">
        <f t="shared" si="8"/>
        <v>0</v>
      </c>
      <c r="R36" s="378">
        <f t="shared" si="8"/>
        <v>0</v>
      </c>
      <c r="S36" s="378">
        <f t="shared" si="8"/>
        <v>0</v>
      </c>
      <c r="T36" s="378">
        <f t="shared" si="8"/>
        <v>0</v>
      </c>
      <c r="U36" s="378">
        <f t="shared" si="8"/>
        <v>0</v>
      </c>
      <c r="V36" s="378">
        <f t="shared" si="8"/>
        <v>0</v>
      </c>
      <c r="W36" s="378">
        <f t="shared" si="8"/>
        <v>0</v>
      </c>
      <c r="X36" s="378">
        <f t="shared" si="8"/>
        <v>0</v>
      </c>
      <c r="Y36" s="378">
        <f t="shared" si="8"/>
        <v>0</v>
      </c>
      <c r="Z36" s="378">
        <f t="shared" si="8"/>
        <v>0</v>
      </c>
      <c r="AA36" s="378">
        <f t="shared" ref="AA36:AK36" si="9">+AA7*AA8*AA9</f>
        <v>0</v>
      </c>
      <c r="AB36" s="378">
        <f t="shared" si="9"/>
        <v>0</v>
      </c>
      <c r="AC36" s="378">
        <f t="shared" si="9"/>
        <v>0</v>
      </c>
      <c r="AD36" s="378">
        <f t="shared" si="9"/>
        <v>0</v>
      </c>
      <c r="AE36" s="378">
        <f t="shared" si="9"/>
        <v>0</v>
      </c>
      <c r="AF36" s="378">
        <f t="shared" si="9"/>
        <v>0</v>
      </c>
      <c r="AG36" s="378">
        <f t="shared" si="9"/>
        <v>0</v>
      </c>
      <c r="AH36" s="378">
        <f t="shared" si="9"/>
        <v>0</v>
      </c>
      <c r="AI36" s="378">
        <f t="shared" si="9"/>
        <v>0</v>
      </c>
      <c r="AJ36" s="378">
        <f t="shared" si="9"/>
        <v>0</v>
      </c>
      <c r="AK36" s="378">
        <f t="shared" si="9"/>
        <v>0</v>
      </c>
      <c r="AL36" s="379">
        <f t="shared" si="8"/>
        <v>0</v>
      </c>
      <c r="AM36" s="81"/>
    </row>
    <row r="37" spans="1:40" s="80" customFormat="1" x14ac:dyDescent="0.25">
      <c r="B37" s="226" t="s">
        <v>101</v>
      </c>
      <c r="C37" s="380">
        <f>+C36*C10</f>
        <v>0</v>
      </c>
      <c r="D37" s="380">
        <f t="shared" ref="D37:AL37" si="10">+D36*D10</f>
        <v>0</v>
      </c>
      <c r="E37" s="380">
        <f t="shared" si="10"/>
        <v>0</v>
      </c>
      <c r="F37" s="380">
        <f t="shared" si="10"/>
        <v>0</v>
      </c>
      <c r="G37" s="380">
        <f t="shared" si="10"/>
        <v>0</v>
      </c>
      <c r="H37" s="380">
        <f t="shared" si="10"/>
        <v>0</v>
      </c>
      <c r="I37" s="380">
        <f t="shared" si="10"/>
        <v>0</v>
      </c>
      <c r="J37" s="380">
        <f t="shared" si="10"/>
        <v>0</v>
      </c>
      <c r="K37" s="380">
        <f t="shared" si="10"/>
        <v>0</v>
      </c>
      <c r="L37" s="380">
        <f t="shared" si="10"/>
        <v>0</v>
      </c>
      <c r="M37" s="380">
        <f t="shared" si="10"/>
        <v>0</v>
      </c>
      <c r="N37" s="380">
        <f t="shared" si="10"/>
        <v>0</v>
      </c>
      <c r="O37" s="380">
        <f t="shared" si="10"/>
        <v>0</v>
      </c>
      <c r="P37" s="380">
        <f t="shared" si="10"/>
        <v>0</v>
      </c>
      <c r="Q37" s="380">
        <f t="shared" si="10"/>
        <v>0</v>
      </c>
      <c r="R37" s="380">
        <f t="shared" si="10"/>
        <v>0</v>
      </c>
      <c r="S37" s="380">
        <f t="shared" si="10"/>
        <v>0</v>
      </c>
      <c r="T37" s="380">
        <f t="shared" si="10"/>
        <v>0</v>
      </c>
      <c r="U37" s="380">
        <f t="shared" si="10"/>
        <v>0</v>
      </c>
      <c r="V37" s="380">
        <f t="shared" si="10"/>
        <v>0</v>
      </c>
      <c r="W37" s="380">
        <f t="shared" si="10"/>
        <v>0</v>
      </c>
      <c r="X37" s="380">
        <f t="shared" si="10"/>
        <v>0</v>
      </c>
      <c r="Y37" s="380">
        <f t="shared" si="10"/>
        <v>0</v>
      </c>
      <c r="Z37" s="380">
        <f t="shared" si="10"/>
        <v>0</v>
      </c>
      <c r="AA37" s="380">
        <f t="shared" ref="AA37:AK37" si="11">+AA36*AA10</f>
        <v>0</v>
      </c>
      <c r="AB37" s="380">
        <f t="shared" si="11"/>
        <v>0</v>
      </c>
      <c r="AC37" s="380">
        <f t="shared" si="11"/>
        <v>0</v>
      </c>
      <c r="AD37" s="380">
        <f t="shared" si="11"/>
        <v>0</v>
      </c>
      <c r="AE37" s="380">
        <f t="shared" si="11"/>
        <v>0</v>
      </c>
      <c r="AF37" s="380">
        <f t="shared" si="11"/>
        <v>0</v>
      </c>
      <c r="AG37" s="380">
        <f t="shared" si="11"/>
        <v>0</v>
      </c>
      <c r="AH37" s="380">
        <f t="shared" si="11"/>
        <v>0</v>
      </c>
      <c r="AI37" s="380">
        <f t="shared" si="11"/>
        <v>0</v>
      </c>
      <c r="AJ37" s="380">
        <f t="shared" si="11"/>
        <v>0</v>
      </c>
      <c r="AK37" s="380">
        <f t="shared" si="11"/>
        <v>0</v>
      </c>
      <c r="AL37" s="381">
        <f t="shared" si="10"/>
        <v>0</v>
      </c>
      <c r="AM37" s="81"/>
      <c r="AN37" s="81"/>
    </row>
    <row r="38" spans="1:40" ht="30" x14ac:dyDescent="0.25">
      <c r="B38" s="227" t="s">
        <v>103</v>
      </c>
      <c r="C38" s="380">
        <f>+(C36*C10*C11)/1000</f>
        <v>0</v>
      </c>
      <c r="D38" s="380">
        <f t="shared" ref="D38:AL38" si="12">+(D36*D10*D11)/1000</f>
        <v>0</v>
      </c>
      <c r="E38" s="380">
        <f t="shared" si="12"/>
        <v>0</v>
      </c>
      <c r="F38" s="380">
        <f t="shared" si="12"/>
        <v>0</v>
      </c>
      <c r="G38" s="380">
        <f t="shared" si="12"/>
        <v>0</v>
      </c>
      <c r="H38" s="380">
        <f t="shared" si="12"/>
        <v>0</v>
      </c>
      <c r="I38" s="380">
        <f t="shared" si="12"/>
        <v>0</v>
      </c>
      <c r="J38" s="380">
        <f t="shared" si="12"/>
        <v>0</v>
      </c>
      <c r="K38" s="380">
        <f t="shared" si="12"/>
        <v>0</v>
      </c>
      <c r="L38" s="380">
        <f t="shared" si="12"/>
        <v>0</v>
      </c>
      <c r="M38" s="380">
        <f t="shared" si="12"/>
        <v>0</v>
      </c>
      <c r="N38" s="380">
        <f t="shared" si="12"/>
        <v>0</v>
      </c>
      <c r="O38" s="380">
        <f t="shared" si="12"/>
        <v>0</v>
      </c>
      <c r="P38" s="380">
        <f t="shared" si="12"/>
        <v>0</v>
      </c>
      <c r="Q38" s="380">
        <f t="shared" si="12"/>
        <v>0</v>
      </c>
      <c r="R38" s="380">
        <f t="shared" si="12"/>
        <v>0</v>
      </c>
      <c r="S38" s="380">
        <f t="shared" si="12"/>
        <v>0</v>
      </c>
      <c r="T38" s="380">
        <f t="shared" si="12"/>
        <v>0</v>
      </c>
      <c r="U38" s="380">
        <f t="shared" si="12"/>
        <v>0</v>
      </c>
      <c r="V38" s="380">
        <f t="shared" si="12"/>
        <v>0</v>
      </c>
      <c r="W38" s="380">
        <f t="shared" si="12"/>
        <v>0</v>
      </c>
      <c r="X38" s="380">
        <f t="shared" si="12"/>
        <v>0</v>
      </c>
      <c r="Y38" s="380">
        <f t="shared" si="12"/>
        <v>0</v>
      </c>
      <c r="Z38" s="380">
        <f t="shared" si="12"/>
        <v>0</v>
      </c>
      <c r="AA38" s="380">
        <f t="shared" ref="AA38:AK38" si="13">+(AA36*AA10*AA11)/1000</f>
        <v>0</v>
      </c>
      <c r="AB38" s="380">
        <f t="shared" si="13"/>
        <v>0</v>
      </c>
      <c r="AC38" s="380">
        <f t="shared" si="13"/>
        <v>0</v>
      </c>
      <c r="AD38" s="380">
        <f t="shared" si="13"/>
        <v>0</v>
      </c>
      <c r="AE38" s="380">
        <f t="shared" si="13"/>
        <v>0</v>
      </c>
      <c r="AF38" s="380">
        <f t="shared" si="13"/>
        <v>0</v>
      </c>
      <c r="AG38" s="380">
        <f t="shared" si="13"/>
        <v>0</v>
      </c>
      <c r="AH38" s="380">
        <f t="shared" si="13"/>
        <v>0</v>
      </c>
      <c r="AI38" s="380">
        <f t="shared" si="13"/>
        <v>0</v>
      </c>
      <c r="AJ38" s="380">
        <f t="shared" si="13"/>
        <v>0</v>
      </c>
      <c r="AK38" s="380">
        <f t="shared" si="13"/>
        <v>0</v>
      </c>
      <c r="AL38" s="381">
        <f t="shared" si="12"/>
        <v>0</v>
      </c>
    </row>
    <row r="39" spans="1:40" x14ac:dyDescent="0.25">
      <c r="B39" s="228" t="s">
        <v>98</v>
      </c>
      <c r="C39" s="380">
        <f>+$O$1*C7*C8</f>
        <v>0</v>
      </c>
      <c r="D39" s="380">
        <f t="shared" ref="D39:AL39" si="14">+$O$1*D7*D8</f>
        <v>0</v>
      </c>
      <c r="E39" s="380">
        <f t="shared" si="14"/>
        <v>0</v>
      </c>
      <c r="F39" s="380">
        <f t="shared" si="14"/>
        <v>0</v>
      </c>
      <c r="G39" s="380">
        <f t="shared" si="14"/>
        <v>0</v>
      </c>
      <c r="H39" s="380">
        <f t="shared" si="14"/>
        <v>0</v>
      </c>
      <c r="I39" s="380">
        <f t="shared" si="14"/>
        <v>0</v>
      </c>
      <c r="J39" s="380">
        <f t="shared" si="14"/>
        <v>0</v>
      </c>
      <c r="K39" s="380">
        <f t="shared" si="14"/>
        <v>0</v>
      </c>
      <c r="L39" s="380">
        <f t="shared" si="14"/>
        <v>0</v>
      </c>
      <c r="M39" s="380">
        <f t="shared" si="14"/>
        <v>0</v>
      </c>
      <c r="N39" s="380">
        <f t="shared" si="14"/>
        <v>0</v>
      </c>
      <c r="O39" s="380">
        <f t="shared" si="14"/>
        <v>0</v>
      </c>
      <c r="P39" s="380">
        <f t="shared" si="14"/>
        <v>0</v>
      </c>
      <c r="Q39" s="380">
        <f t="shared" si="14"/>
        <v>0</v>
      </c>
      <c r="R39" s="380">
        <f t="shared" si="14"/>
        <v>0</v>
      </c>
      <c r="S39" s="380">
        <f t="shared" si="14"/>
        <v>0</v>
      </c>
      <c r="T39" s="380">
        <f t="shared" si="14"/>
        <v>0</v>
      </c>
      <c r="U39" s="380">
        <f t="shared" si="14"/>
        <v>0</v>
      </c>
      <c r="V39" s="380">
        <f t="shared" si="14"/>
        <v>0</v>
      </c>
      <c r="W39" s="380">
        <f t="shared" si="14"/>
        <v>0</v>
      </c>
      <c r="X39" s="380">
        <f t="shared" si="14"/>
        <v>0</v>
      </c>
      <c r="Y39" s="380">
        <f t="shared" si="14"/>
        <v>0</v>
      </c>
      <c r="Z39" s="380">
        <f t="shared" si="14"/>
        <v>0</v>
      </c>
      <c r="AA39" s="380">
        <f t="shared" ref="AA39:AK39" si="15">+$O$1*AA7*AA8</f>
        <v>0</v>
      </c>
      <c r="AB39" s="380">
        <f t="shared" si="15"/>
        <v>0</v>
      </c>
      <c r="AC39" s="380">
        <f t="shared" si="15"/>
        <v>0</v>
      </c>
      <c r="AD39" s="380">
        <f t="shared" si="15"/>
        <v>0</v>
      </c>
      <c r="AE39" s="380">
        <f t="shared" si="15"/>
        <v>0</v>
      </c>
      <c r="AF39" s="380">
        <f t="shared" si="15"/>
        <v>0</v>
      </c>
      <c r="AG39" s="380">
        <f t="shared" si="15"/>
        <v>0</v>
      </c>
      <c r="AH39" s="380">
        <f t="shared" si="15"/>
        <v>0</v>
      </c>
      <c r="AI39" s="380">
        <f t="shared" si="15"/>
        <v>0</v>
      </c>
      <c r="AJ39" s="380">
        <f t="shared" si="15"/>
        <v>0</v>
      </c>
      <c r="AK39" s="380">
        <f t="shared" si="15"/>
        <v>0</v>
      </c>
      <c r="AL39" s="381">
        <f t="shared" si="14"/>
        <v>0</v>
      </c>
    </row>
    <row r="40" spans="1:40" ht="30" x14ac:dyDescent="0.25">
      <c r="B40" s="120" t="s">
        <v>99</v>
      </c>
      <c r="C40" s="380">
        <f>+((C36*C10)*C39)/1000000</f>
        <v>0</v>
      </c>
      <c r="D40" s="380">
        <f t="shared" ref="D40:AL40" si="16">+((D36*D10)*D39)/1000000</f>
        <v>0</v>
      </c>
      <c r="E40" s="380">
        <f t="shared" si="16"/>
        <v>0</v>
      </c>
      <c r="F40" s="380">
        <f t="shared" si="16"/>
        <v>0</v>
      </c>
      <c r="G40" s="380">
        <f t="shared" si="16"/>
        <v>0</v>
      </c>
      <c r="H40" s="380">
        <f t="shared" si="16"/>
        <v>0</v>
      </c>
      <c r="I40" s="380">
        <f t="shared" si="16"/>
        <v>0</v>
      </c>
      <c r="J40" s="380">
        <f t="shared" si="16"/>
        <v>0</v>
      </c>
      <c r="K40" s="380">
        <f t="shared" si="16"/>
        <v>0</v>
      </c>
      <c r="L40" s="380">
        <f t="shared" si="16"/>
        <v>0</v>
      </c>
      <c r="M40" s="380">
        <f t="shared" si="16"/>
        <v>0</v>
      </c>
      <c r="N40" s="380">
        <f t="shared" si="16"/>
        <v>0</v>
      </c>
      <c r="O40" s="380">
        <f t="shared" si="16"/>
        <v>0</v>
      </c>
      <c r="P40" s="380">
        <f t="shared" si="16"/>
        <v>0</v>
      </c>
      <c r="Q40" s="380">
        <f t="shared" si="16"/>
        <v>0</v>
      </c>
      <c r="R40" s="380">
        <f t="shared" si="16"/>
        <v>0</v>
      </c>
      <c r="S40" s="380">
        <f t="shared" si="16"/>
        <v>0</v>
      </c>
      <c r="T40" s="380">
        <f t="shared" si="16"/>
        <v>0</v>
      </c>
      <c r="U40" s="380">
        <f t="shared" si="16"/>
        <v>0</v>
      </c>
      <c r="V40" s="380">
        <f t="shared" si="16"/>
        <v>0</v>
      </c>
      <c r="W40" s="380">
        <f t="shared" si="16"/>
        <v>0</v>
      </c>
      <c r="X40" s="380">
        <f t="shared" si="16"/>
        <v>0</v>
      </c>
      <c r="Y40" s="380">
        <f t="shared" si="16"/>
        <v>0</v>
      </c>
      <c r="Z40" s="380">
        <f t="shared" si="16"/>
        <v>0</v>
      </c>
      <c r="AA40" s="380">
        <f t="shared" ref="AA40:AK40" si="17">+((AA36*AA10)*AA39)/1000000</f>
        <v>0</v>
      </c>
      <c r="AB40" s="380">
        <f t="shared" si="17"/>
        <v>0</v>
      </c>
      <c r="AC40" s="380">
        <f t="shared" si="17"/>
        <v>0</v>
      </c>
      <c r="AD40" s="380">
        <f t="shared" si="17"/>
        <v>0</v>
      </c>
      <c r="AE40" s="380">
        <f t="shared" si="17"/>
        <v>0</v>
      </c>
      <c r="AF40" s="380">
        <f t="shared" si="17"/>
        <v>0</v>
      </c>
      <c r="AG40" s="380">
        <f t="shared" si="17"/>
        <v>0</v>
      </c>
      <c r="AH40" s="380">
        <f t="shared" si="17"/>
        <v>0</v>
      </c>
      <c r="AI40" s="380">
        <f t="shared" si="17"/>
        <v>0</v>
      </c>
      <c r="AJ40" s="380">
        <f t="shared" si="17"/>
        <v>0</v>
      </c>
      <c r="AK40" s="380">
        <f t="shared" si="17"/>
        <v>0</v>
      </c>
      <c r="AL40" s="381">
        <f t="shared" si="16"/>
        <v>0</v>
      </c>
    </row>
    <row r="41" spans="1:40" ht="30" x14ac:dyDescent="0.25">
      <c r="B41" s="120" t="s">
        <v>100</v>
      </c>
      <c r="C41" s="380">
        <f>+(C36*C39)/1000000</f>
        <v>0</v>
      </c>
      <c r="D41" s="380">
        <f t="shared" ref="D41:AL41" si="18">+(D36*D39)/1000000</f>
        <v>0</v>
      </c>
      <c r="E41" s="380">
        <f t="shared" si="18"/>
        <v>0</v>
      </c>
      <c r="F41" s="380">
        <f t="shared" si="18"/>
        <v>0</v>
      </c>
      <c r="G41" s="380">
        <f t="shared" si="18"/>
        <v>0</v>
      </c>
      <c r="H41" s="380">
        <f t="shared" si="18"/>
        <v>0</v>
      </c>
      <c r="I41" s="380">
        <f t="shared" si="18"/>
        <v>0</v>
      </c>
      <c r="J41" s="380">
        <f t="shared" si="18"/>
        <v>0</v>
      </c>
      <c r="K41" s="380">
        <f t="shared" si="18"/>
        <v>0</v>
      </c>
      <c r="L41" s="380">
        <f t="shared" si="18"/>
        <v>0</v>
      </c>
      <c r="M41" s="380">
        <f t="shared" si="18"/>
        <v>0</v>
      </c>
      <c r="N41" s="380">
        <f t="shared" si="18"/>
        <v>0</v>
      </c>
      <c r="O41" s="380">
        <f t="shared" si="18"/>
        <v>0</v>
      </c>
      <c r="P41" s="380">
        <f t="shared" si="18"/>
        <v>0</v>
      </c>
      <c r="Q41" s="380">
        <f t="shared" si="18"/>
        <v>0</v>
      </c>
      <c r="R41" s="380">
        <f t="shared" si="18"/>
        <v>0</v>
      </c>
      <c r="S41" s="380">
        <f t="shared" si="18"/>
        <v>0</v>
      </c>
      <c r="T41" s="380">
        <f t="shared" si="18"/>
        <v>0</v>
      </c>
      <c r="U41" s="380">
        <f t="shared" si="18"/>
        <v>0</v>
      </c>
      <c r="V41" s="380">
        <f t="shared" si="18"/>
        <v>0</v>
      </c>
      <c r="W41" s="380">
        <f t="shared" si="18"/>
        <v>0</v>
      </c>
      <c r="X41" s="380">
        <f t="shared" si="18"/>
        <v>0</v>
      </c>
      <c r="Y41" s="380">
        <f t="shared" si="18"/>
        <v>0</v>
      </c>
      <c r="Z41" s="380">
        <f t="shared" si="18"/>
        <v>0</v>
      </c>
      <c r="AA41" s="380">
        <f t="shared" ref="AA41:AK41" si="19">+(AA36*AA39)/1000000</f>
        <v>0</v>
      </c>
      <c r="AB41" s="380">
        <f t="shared" si="19"/>
        <v>0</v>
      </c>
      <c r="AC41" s="380">
        <f t="shared" si="19"/>
        <v>0</v>
      </c>
      <c r="AD41" s="380">
        <f t="shared" si="19"/>
        <v>0</v>
      </c>
      <c r="AE41" s="380">
        <f t="shared" si="19"/>
        <v>0</v>
      </c>
      <c r="AF41" s="380">
        <f t="shared" si="19"/>
        <v>0</v>
      </c>
      <c r="AG41" s="380">
        <f t="shared" si="19"/>
        <v>0</v>
      </c>
      <c r="AH41" s="380">
        <f t="shared" si="19"/>
        <v>0</v>
      </c>
      <c r="AI41" s="380">
        <f t="shared" si="19"/>
        <v>0</v>
      </c>
      <c r="AJ41" s="380">
        <f t="shared" si="19"/>
        <v>0</v>
      </c>
      <c r="AK41" s="380">
        <f t="shared" si="19"/>
        <v>0</v>
      </c>
      <c r="AL41" s="381">
        <f t="shared" si="18"/>
        <v>0</v>
      </c>
    </row>
    <row r="42" spans="1:40" x14ac:dyDescent="0.25">
      <c r="B42" s="226" t="s">
        <v>96</v>
      </c>
      <c r="C42" s="380" t="e">
        <f>+((C38+C17)*1000)/(C36*C10)</f>
        <v>#DIV/0!</v>
      </c>
      <c r="D42" s="380" t="e">
        <f t="shared" ref="D42:AL42" si="20">+((D38+D17)*1000)/(D36*D10)</f>
        <v>#DIV/0!</v>
      </c>
      <c r="E42" s="380" t="e">
        <f t="shared" si="20"/>
        <v>#DIV/0!</v>
      </c>
      <c r="F42" s="380" t="e">
        <f t="shared" si="20"/>
        <v>#DIV/0!</v>
      </c>
      <c r="G42" s="380" t="e">
        <f t="shared" si="20"/>
        <v>#DIV/0!</v>
      </c>
      <c r="H42" s="380" t="e">
        <f t="shared" si="20"/>
        <v>#DIV/0!</v>
      </c>
      <c r="I42" s="380" t="e">
        <f t="shared" si="20"/>
        <v>#DIV/0!</v>
      </c>
      <c r="J42" s="380" t="e">
        <f t="shared" si="20"/>
        <v>#DIV/0!</v>
      </c>
      <c r="K42" s="380" t="e">
        <f t="shared" si="20"/>
        <v>#DIV/0!</v>
      </c>
      <c r="L42" s="380" t="e">
        <f t="shared" si="20"/>
        <v>#DIV/0!</v>
      </c>
      <c r="M42" s="380" t="e">
        <f t="shared" si="20"/>
        <v>#DIV/0!</v>
      </c>
      <c r="N42" s="380" t="e">
        <f t="shared" si="20"/>
        <v>#DIV/0!</v>
      </c>
      <c r="O42" s="380" t="e">
        <f t="shared" si="20"/>
        <v>#DIV/0!</v>
      </c>
      <c r="P42" s="380" t="e">
        <f t="shared" si="20"/>
        <v>#DIV/0!</v>
      </c>
      <c r="Q42" s="380" t="e">
        <f t="shared" si="20"/>
        <v>#DIV/0!</v>
      </c>
      <c r="R42" s="380" t="e">
        <f t="shared" si="20"/>
        <v>#DIV/0!</v>
      </c>
      <c r="S42" s="380" t="e">
        <f t="shared" si="20"/>
        <v>#DIV/0!</v>
      </c>
      <c r="T42" s="380" t="e">
        <f t="shared" si="20"/>
        <v>#DIV/0!</v>
      </c>
      <c r="U42" s="380" t="e">
        <f t="shared" si="20"/>
        <v>#DIV/0!</v>
      </c>
      <c r="V42" s="380" t="e">
        <f t="shared" si="20"/>
        <v>#DIV/0!</v>
      </c>
      <c r="W42" s="380" t="e">
        <f t="shared" si="20"/>
        <v>#DIV/0!</v>
      </c>
      <c r="X42" s="380" t="e">
        <f t="shared" si="20"/>
        <v>#DIV/0!</v>
      </c>
      <c r="Y42" s="380" t="e">
        <f t="shared" si="20"/>
        <v>#DIV/0!</v>
      </c>
      <c r="Z42" s="380" t="e">
        <f t="shared" si="20"/>
        <v>#DIV/0!</v>
      </c>
      <c r="AA42" s="380" t="e">
        <f t="shared" ref="AA42:AK42" si="21">+((AA38+AA17)*1000)/(AA36*AA10)</f>
        <v>#DIV/0!</v>
      </c>
      <c r="AB42" s="380" t="e">
        <f t="shared" si="21"/>
        <v>#DIV/0!</v>
      </c>
      <c r="AC42" s="380" t="e">
        <f t="shared" si="21"/>
        <v>#DIV/0!</v>
      </c>
      <c r="AD42" s="380" t="e">
        <f t="shared" si="21"/>
        <v>#DIV/0!</v>
      </c>
      <c r="AE42" s="380" t="e">
        <f t="shared" si="21"/>
        <v>#DIV/0!</v>
      </c>
      <c r="AF42" s="380" t="e">
        <f t="shared" si="21"/>
        <v>#DIV/0!</v>
      </c>
      <c r="AG42" s="380" t="e">
        <f t="shared" si="21"/>
        <v>#DIV/0!</v>
      </c>
      <c r="AH42" s="380" t="e">
        <f t="shared" si="21"/>
        <v>#DIV/0!</v>
      </c>
      <c r="AI42" s="380" t="e">
        <f t="shared" si="21"/>
        <v>#DIV/0!</v>
      </c>
      <c r="AJ42" s="380" t="e">
        <f t="shared" si="21"/>
        <v>#DIV/0!</v>
      </c>
      <c r="AK42" s="380" t="e">
        <f t="shared" si="21"/>
        <v>#DIV/0!</v>
      </c>
      <c r="AL42" s="381" t="e">
        <f t="shared" si="20"/>
        <v>#DIV/0!</v>
      </c>
    </row>
    <row r="43" spans="1:40" x14ac:dyDescent="0.25">
      <c r="B43" s="226" t="s">
        <v>102</v>
      </c>
      <c r="C43" s="382" t="e">
        <f>+((C38*1000)/(C40*1000000))*100</f>
        <v>#DIV/0!</v>
      </c>
      <c r="D43" s="382" t="e">
        <f t="shared" ref="D43:AL43" si="22">+((D38*1000)/(D40*1000000))*100</f>
        <v>#DIV/0!</v>
      </c>
      <c r="E43" s="382" t="e">
        <f t="shared" si="22"/>
        <v>#DIV/0!</v>
      </c>
      <c r="F43" s="382" t="e">
        <f t="shared" si="22"/>
        <v>#DIV/0!</v>
      </c>
      <c r="G43" s="382" t="e">
        <f t="shared" si="22"/>
        <v>#DIV/0!</v>
      </c>
      <c r="H43" s="382" t="e">
        <f t="shared" si="22"/>
        <v>#DIV/0!</v>
      </c>
      <c r="I43" s="382" t="e">
        <f t="shared" si="22"/>
        <v>#DIV/0!</v>
      </c>
      <c r="J43" s="382" t="e">
        <f t="shared" si="22"/>
        <v>#DIV/0!</v>
      </c>
      <c r="K43" s="382" t="e">
        <f t="shared" si="22"/>
        <v>#DIV/0!</v>
      </c>
      <c r="L43" s="382" t="e">
        <f t="shared" si="22"/>
        <v>#DIV/0!</v>
      </c>
      <c r="M43" s="382" t="e">
        <f t="shared" si="22"/>
        <v>#DIV/0!</v>
      </c>
      <c r="N43" s="382" t="e">
        <f t="shared" si="22"/>
        <v>#DIV/0!</v>
      </c>
      <c r="O43" s="382" t="e">
        <f t="shared" si="22"/>
        <v>#DIV/0!</v>
      </c>
      <c r="P43" s="382" t="e">
        <f t="shared" si="22"/>
        <v>#DIV/0!</v>
      </c>
      <c r="Q43" s="382" t="e">
        <f t="shared" si="22"/>
        <v>#DIV/0!</v>
      </c>
      <c r="R43" s="382" t="e">
        <f t="shared" si="22"/>
        <v>#DIV/0!</v>
      </c>
      <c r="S43" s="382" t="e">
        <f t="shared" si="22"/>
        <v>#DIV/0!</v>
      </c>
      <c r="T43" s="382" t="e">
        <f t="shared" si="22"/>
        <v>#DIV/0!</v>
      </c>
      <c r="U43" s="382" t="e">
        <f t="shared" si="22"/>
        <v>#DIV/0!</v>
      </c>
      <c r="V43" s="382" t="e">
        <f t="shared" si="22"/>
        <v>#DIV/0!</v>
      </c>
      <c r="W43" s="382" t="e">
        <f t="shared" si="22"/>
        <v>#DIV/0!</v>
      </c>
      <c r="X43" s="382" t="e">
        <f t="shared" si="22"/>
        <v>#DIV/0!</v>
      </c>
      <c r="Y43" s="382" t="e">
        <f t="shared" si="22"/>
        <v>#DIV/0!</v>
      </c>
      <c r="Z43" s="382" t="e">
        <f t="shared" si="22"/>
        <v>#DIV/0!</v>
      </c>
      <c r="AA43" s="382" t="e">
        <f t="shared" ref="AA43:AK43" si="23">+((AA38*1000)/(AA40*1000000))*100</f>
        <v>#DIV/0!</v>
      </c>
      <c r="AB43" s="382" t="e">
        <f t="shared" si="23"/>
        <v>#DIV/0!</v>
      </c>
      <c r="AC43" s="382" t="e">
        <f t="shared" si="23"/>
        <v>#DIV/0!</v>
      </c>
      <c r="AD43" s="382" t="e">
        <f t="shared" si="23"/>
        <v>#DIV/0!</v>
      </c>
      <c r="AE43" s="382" t="e">
        <f t="shared" si="23"/>
        <v>#DIV/0!</v>
      </c>
      <c r="AF43" s="382" t="e">
        <f t="shared" si="23"/>
        <v>#DIV/0!</v>
      </c>
      <c r="AG43" s="382" t="e">
        <f t="shared" si="23"/>
        <v>#DIV/0!</v>
      </c>
      <c r="AH43" s="382" t="e">
        <f t="shared" si="23"/>
        <v>#DIV/0!</v>
      </c>
      <c r="AI43" s="382" t="e">
        <f t="shared" si="23"/>
        <v>#DIV/0!</v>
      </c>
      <c r="AJ43" s="382" t="e">
        <f t="shared" si="23"/>
        <v>#DIV/0!</v>
      </c>
      <c r="AK43" s="382" t="e">
        <f t="shared" si="23"/>
        <v>#DIV/0!</v>
      </c>
      <c r="AL43" s="383" t="e">
        <f t="shared" si="22"/>
        <v>#DIV/0!</v>
      </c>
    </row>
    <row r="44" spans="1:40" s="80" customFormat="1" x14ac:dyDescent="0.25">
      <c r="B44" s="226" t="s">
        <v>97</v>
      </c>
      <c r="C44" s="380" t="e">
        <f>+((C38*1000)-(C17*1000))/(C39)</f>
        <v>#DIV/0!</v>
      </c>
      <c r="D44" s="380" t="e">
        <f t="shared" ref="D44:AL44" si="24">+((D38*1000)-(D17*1000))/(D39)</f>
        <v>#DIV/0!</v>
      </c>
      <c r="E44" s="380" t="e">
        <f t="shared" si="24"/>
        <v>#DIV/0!</v>
      </c>
      <c r="F44" s="380" t="e">
        <f t="shared" si="24"/>
        <v>#DIV/0!</v>
      </c>
      <c r="G44" s="380" t="e">
        <f t="shared" si="24"/>
        <v>#DIV/0!</v>
      </c>
      <c r="H44" s="380" t="e">
        <f t="shared" si="24"/>
        <v>#DIV/0!</v>
      </c>
      <c r="I44" s="380" t="e">
        <f t="shared" si="24"/>
        <v>#DIV/0!</v>
      </c>
      <c r="J44" s="380" t="e">
        <f t="shared" si="24"/>
        <v>#DIV/0!</v>
      </c>
      <c r="K44" s="380" t="e">
        <f t="shared" si="24"/>
        <v>#DIV/0!</v>
      </c>
      <c r="L44" s="380" t="e">
        <f t="shared" si="24"/>
        <v>#DIV/0!</v>
      </c>
      <c r="M44" s="380" t="e">
        <f t="shared" si="24"/>
        <v>#DIV/0!</v>
      </c>
      <c r="N44" s="380" t="e">
        <f t="shared" si="24"/>
        <v>#DIV/0!</v>
      </c>
      <c r="O44" s="380" t="e">
        <f t="shared" si="24"/>
        <v>#DIV/0!</v>
      </c>
      <c r="P44" s="380" t="e">
        <f t="shared" si="24"/>
        <v>#DIV/0!</v>
      </c>
      <c r="Q44" s="380" t="e">
        <f t="shared" si="24"/>
        <v>#DIV/0!</v>
      </c>
      <c r="R44" s="380" t="e">
        <f t="shared" si="24"/>
        <v>#DIV/0!</v>
      </c>
      <c r="S44" s="380" t="e">
        <f t="shared" si="24"/>
        <v>#DIV/0!</v>
      </c>
      <c r="T44" s="380" t="e">
        <f t="shared" si="24"/>
        <v>#DIV/0!</v>
      </c>
      <c r="U44" s="380" t="e">
        <f t="shared" si="24"/>
        <v>#DIV/0!</v>
      </c>
      <c r="V44" s="380" t="e">
        <f t="shared" si="24"/>
        <v>#DIV/0!</v>
      </c>
      <c r="W44" s="380" t="e">
        <f t="shared" si="24"/>
        <v>#DIV/0!</v>
      </c>
      <c r="X44" s="380" t="e">
        <f t="shared" si="24"/>
        <v>#DIV/0!</v>
      </c>
      <c r="Y44" s="380" t="e">
        <f t="shared" si="24"/>
        <v>#DIV/0!</v>
      </c>
      <c r="Z44" s="380" t="e">
        <f t="shared" si="24"/>
        <v>#DIV/0!</v>
      </c>
      <c r="AA44" s="380" t="e">
        <f t="shared" ref="AA44:AK44" si="25">+((AA38*1000)-(AA17*1000))/(AA39)</f>
        <v>#DIV/0!</v>
      </c>
      <c r="AB44" s="380" t="e">
        <f t="shared" si="25"/>
        <v>#DIV/0!</v>
      </c>
      <c r="AC44" s="380" t="e">
        <f t="shared" si="25"/>
        <v>#DIV/0!</v>
      </c>
      <c r="AD44" s="380" t="e">
        <f t="shared" si="25"/>
        <v>#DIV/0!</v>
      </c>
      <c r="AE44" s="380" t="e">
        <f t="shared" si="25"/>
        <v>#DIV/0!</v>
      </c>
      <c r="AF44" s="380" t="e">
        <f t="shared" si="25"/>
        <v>#DIV/0!</v>
      </c>
      <c r="AG44" s="380" t="e">
        <f t="shared" si="25"/>
        <v>#DIV/0!</v>
      </c>
      <c r="AH44" s="380" t="e">
        <f t="shared" si="25"/>
        <v>#DIV/0!</v>
      </c>
      <c r="AI44" s="380" t="e">
        <f t="shared" si="25"/>
        <v>#DIV/0!</v>
      </c>
      <c r="AJ44" s="380" t="e">
        <f t="shared" si="25"/>
        <v>#DIV/0!</v>
      </c>
      <c r="AK44" s="380" t="e">
        <f t="shared" si="25"/>
        <v>#DIV/0!</v>
      </c>
      <c r="AL44" s="381" t="e">
        <f t="shared" si="24"/>
        <v>#DIV/0!</v>
      </c>
      <c r="AM44" s="81"/>
      <c r="AN44" s="81"/>
    </row>
    <row r="45" spans="1:40" s="80" customFormat="1" ht="30" x14ac:dyDescent="0.25">
      <c r="B45" s="120" t="s">
        <v>159</v>
      </c>
      <c r="C45" s="380" t="e">
        <f>+(C17*100000)/(C40*1000)</f>
        <v>#DIV/0!</v>
      </c>
      <c r="D45" s="380" t="e">
        <f t="shared" ref="D45:AL45" si="26">+(D17*100000)/(D40*1000)</f>
        <v>#DIV/0!</v>
      </c>
      <c r="E45" s="380" t="e">
        <f t="shared" si="26"/>
        <v>#DIV/0!</v>
      </c>
      <c r="F45" s="380" t="e">
        <f t="shared" si="26"/>
        <v>#DIV/0!</v>
      </c>
      <c r="G45" s="380" t="e">
        <f t="shared" si="26"/>
        <v>#DIV/0!</v>
      </c>
      <c r="H45" s="380" t="e">
        <f t="shared" si="26"/>
        <v>#DIV/0!</v>
      </c>
      <c r="I45" s="380" t="e">
        <f t="shared" si="26"/>
        <v>#DIV/0!</v>
      </c>
      <c r="J45" s="380" t="e">
        <f t="shared" si="26"/>
        <v>#DIV/0!</v>
      </c>
      <c r="K45" s="380" t="e">
        <f t="shared" si="26"/>
        <v>#DIV/0!</v>
      </c>
      <c r="L45" s="380" t="e">
        <f t="shared" si="26"/>
        <v>#DIV/0!</v>
      </c>
      <c r="M45" s="380" t="e">
        <f t="shared" si="26"/>
        <v>#DIV/0!</v>
      </c>
      <c r="N45" s="380" t="e">
        <f t="shared" si="26"/>
        <v>#DIV/0!</v>
      </c>
      <c r="O45" s="380" t="e">
        <f t="shared" si="26"/>
        <v>#DIV/0!</v>
      </c>
      <c r="P45" s="380" t="e">
        <f t="shared" si="26"/>
        <v>#DIV/0!</v>
      </c>
      <c r="Q45" s="380" t="e">
        <f t="shared" si="26"/>
        <v>#DIV/0!</v>
      </c>
      <c r="R45" s="380" t="e">
        <f t="shared" si="26"/>
        <v>#DIV/0!</v>
      </c>
      <c r="S45" s="380" t="e">
        <f t="shared" si="26"/>
        <v>#DIV/0!</v>
      </c>
      <c r="T45" s="380" t="e">
        <f t="shared" si="26"/>
        <v>#DIV/0!</v>
      </c>
      <c r="U45" s="380" t="e">
        <f t="shared" si="26"/>
        <v>#DIV/0!</v>
      </c>
      <c r="V45" s="380" t="e">
        <f t="shared" si="26"/>
        <v>#DIV/0!</v>
      </c>
      <c r="W45" s="380" t="e">
        <f t="shared" si="26"/>
        <v>#DIV/0!</v>
      </c>
      <c r="X45" s="380" t="e">
        <f t="shared" si="26"/>
        <v>#DIV/0!</v>
      </c>
      <c r="Y45" s="380" t="e">
        <f t="shared" si="26"/>
        <v>#DIV/0!</v>
      </c>
      <c r="Z45" s="380" t="e">
        <f t="shared" si="26"/>
        <v>#DIV/0!</v>
      </c>
      <c r="AA45" s="380" t="e">
        <f t="shared" ref="AA45:AK45" si="27">+(AA17*100000)/(AA40*1000)</f>
        <v>#DIV/0!</v>
      </c>
      <c r="AB45" s="380" t="e">
        <f t="shared" si="27"/>
        <v>#DIV/0!</v>
      </c>
      <c r="AC45" s="380" t="e">
        <f t="shared" si="27"/>
        <v>#DIV/0!</v>
      </c>
      <c r="AD45" s="380" t="e">
        <f t="shared" si="27"/>
        <v>#DIV/0!</v>
      </c>
      <c r="AE45" s="380" t="e">
        <f t="shared" si="27"/>
        <v>#DIV/0!</v>
      </c>
      <c r="AF45" s="380" t="e">
        <f t="shared" si="27"/>
        <v>#DIV/0!</v>
      </c>
      <c r="AG45" s="380" t="e">
        <f t="shared" si="27"/>
        <v>#DIV/0!</v>
      </c>
      <c r="AH45" s="380" t="e">
        <f t="shared" si="27"/>
        <v>#DIV/0!</v>
      </c>
      <c r="AI45" s="380" t="e">
        <f t="shared" si="27"/>
        <v>#DIV/0!</v>
      </c>
      <c r="AJ45" s="380" t="e">
        <f t="shared" si="27"/>
        <v>#DIV/0!</v>
      </c>
      <c r="AK45" s="380" t="e">
        <f t="shared" si="27"/>
        <v>#DIV/0!</v>
      </c>
      <c r="AL45" s="381" t="e">
        <f t="shared" si="26"/>
        <v>#DIV/0!</v>
      </c>
      <c r="AM45" s="81"/>
      <c r="AN45" s="81"/>
    </row>
    <row r="46" spans="1:40" s="80" customFormat="1" x14ac:dyDescent="0.25">
      <c r="B46" s="228" t="s">
        <v>108</v>
      </c>
      <c r="C46" s="384" t="e">
        <f>+C18/(C31*C33)</f>
        <v>#DIV/0!</v>
      </c>
      <c r="D46" s="384" t="e">
        <f t="shared" ref="D46:AL46" si="28">+D18/(D31*D33)</f>
        <v>#DIV/0!</v>
      </c>
      <c r="E46" s="384" t="e">
        <f t="shared" si="28"/>
        <v>#DIV/0!</v>
      </c>
      <c r="F46" s="384" t="e">
        <f t="shared" si="28"/>
        <v>#DIV/0!</v>
      </c>
      <c r="G46" s="384" t="e">
        <f t="shared" si="28"/>
        <v>#DIV/0!</v>
      </c>
      <c r="H46" s="384" t="e">
        <f t="shared" si="28"/>
        <v>#DIV/0!</v>
      </c>
      <c r="I46" s="384" t="e">
        <f t="shared" si="28"/>
        <v>#DIV/0!</v>
      </c>
      <c r="J46" s="384" t="e">
        <f t="shared" si="28"/>
        <v>#DIV/0!</v>
      </c>
      <c r="K46" s="384" t="e">
        <f t="shared" si="28"/>
        <v>#DIV/0!</v>
      </c>
      <c r="L46" s="384" t="e">
        <f t="shared" si="28"/>
        <v>#DIV/0!</v>
      </c>
      <c r="M46" s="384" t="e">
        <f t="shared" si="28"/>
        <v>#DIV/0!</v>
      </c>
      <c r="N46" s="384" t="e">
        <f t="shared" si="28"/>
        <v>#DIV/0!</v>
      </c>
      <c r="O46" s="384" t="e">
        <f t="shared" si="28"/>
        <v>#DIV/0!</v>
      </c>
      <c r="P46" s="384" t="e">
        <f t="shared" si="28"/>
        <v>#DIV/0!</v>
      </c>
      <c r="Q46" s="384" t="e">
        <f t="shared" si="28"/>
        <v>#DIV/0!</v>
      </c>
      <c r="R46" s="384" t="e">
        <f t="shared" si="28"/>
        <v>#DIV/0!</v>
      </c>
      <c r="S46" s="384" t="e">
        <f t="shared" si="28"/>
        <v>#DIV/0!</v>
      </c>
      <c r="T46" s="384" t="e">
        <f t="shared" si="28"/>
        <v>#DIV/0!</v>
      </c>
      <c r="U46" s="384" t="e">
        <f t="shared" si="28"/>
        <v>#DIV/0!</v>
      </c>
      <c r="V46" s="384" t="e">
        <f t="shared" si="28"/>
        <v>#DIV/0!</v>
      </c>
      <c r="W46" s="384" t="e">
        <f t="shared" si="28"/>
        <v>#DIV/0!</v>
      </c>
      <c r="X46" s="384" t="e">
        <f t="shared" si="28"/>
        <v>#DIV/0!</v>
      </c>
      <c r="Y46" s="384" t="e">
        <f t="shared" si="28"/>
        <v>#DIV/0!</v>
      </c>
      <c r="Z46" s="384" t="e">
        <f t="shared" si="28"/>
        <v>#DIV/0!</v>
      </c>
      <c r="AA46" s="384" t="e">
        <f t="shared" ref="AA46:AK46" si="29">+AA18/(AA31*AA33)</f>
        <v>#DIV/0!</v>
      </c>
      <c r="AB46" s="384" t="e">
        <f t="shared" si="29"/>
        <v>#DIV/0!</v>
      </c>
      <c r="AC46" s="384" t="e">
        <f t="shared" si="29"/>
        <v>#DIV/0!</v>
      </c>
      <c r="AD46" s="384" t="e">
        <f t="shared" si="29"/>
        <v>#DIV/0!</v>
      </c>
      <c r="AE46" s="384" t="e">
        <f t="shared" si="29"/>
        <v>#DIV/0!</v>
      </c>
      <c r="AF46" s="384" t="e">
        <f t="shared" si="29"/>
        <v>#DIV/0!</v>
      </c>
      <c r="AG46" s="384" t="e">
        <f t="shared" si="29"/>
        <v>#DIV/0!</v>
      </c>
      <c r="AH46" s="384" t="e">
        <f t="shared" si="29"/>
        <v>#DIV/0!</v>
      </c>
      <c r="AI46" s="384" t="e">
        <f t="shared" si="29"/>
        <v>#DIV/0!</v>
      </c>
      <c r="AJ46" s="384" t="e">
        <f t="shared" si="29"/>
        <v>#DIV/0!</v>
      </c>
      <c r="AK46" s="384" t="e">
        <f t="shared" si="29"/>
        <v>#DIV/0!</v>
      </c>
      <c r="AL46" s="385" t="e">
        <f t="shared" si="28"/>
        <v>#DIV/0!</v>
      </c>
      <c r="AM46" s="111"/>
      <c r="AN46" s="81"/>
    </row>
    <row r="47" spans="1:40" s="80" customFormat="1" ht="15.75" thickBot="1" x14ac:dyDescent="0.3">
      <c r="B47" s="235" t="s">
        <v>109</v>
      </c>
      <c r="C47" s="386" t="e">
        <f>+C19/(C32*C34)</f>
        <v>#DIV/0!</v>
      </c>
      <c r="D47" s="387" t="e">
        <f t="shared" ref="D47:AL47" si="30">+D19/(D32*D34)</f>
        <v>#DIV/0!</v>
      </c>
      <c r="E47" s="387" t="e">
        <f t="shared" si="30"/>
        <v>#DIV/0!</v>
      </c>
      <c r="F47" s="387" t="e">
        <f t="shared" si="30"/>
        <v>#DIV/0!</v>
      </c>
      <c r="G47" s="387" t="e">
        <f t="shared" si="30"/>
        <v>#DIV/0!</v>
      </c>
      <c r="H47" s="387" t="e">
        <f t="shared" si="30"/>
        <v>#DIV/0!</v>
      </c>
      <c r="I47" s="387" t="e">
        <f t="shared" si="30"/>
        <v>#DIV/0!</v>
      </c>
      <c r="J47" s="387" t="e">
        <f t="shared" si="30"/>
        <v>#DIV/0!</v>
      </c>
      <c r="K47" s="387" t="e">
        <f t="shared" si="30"/>
        <v>#DIV/0!</v>
      </c>
      <c r="L47" s="387" t="e">
        <f t="shared" si="30"/>
        <v>#DIV/0!</v>
      </c>
      <c r="M47" s="387" t="e">
        <f t="shared" si="30"/>
        <v>#DIV/0!</v>
      </c>
      <c r="N47" s="387" t="e">
        <f t="shared" si="30"/>
        <v>#DIV/0!</v>
      </c>
      <c r="O47" s="387" t="e">
        <f t="shared" si="30"/>
        <v>#DIV/0!</v>
      </c>
      <c r="P47" s="387" t="e">
        <f t="shared" si="30"/>
        <v>#DIV/0!</v>
      </c>
      <c r="Q47" s="387" t="e">
        <f t="shared" si="30"/>
        <v>#DIV/0!</v>
      </c>
      <c r="R47" s="387" t="e">
        <f t="shared" si="30"/>
        <v>#DIV/0!</v>
      </c>
      <c r="S47" s="387" t="e">
        <f t="shared" si="30"/>
        <v>#DIV/0!</v>
      </c>
      <c r="T47" s="387" t="e">
        <f t="shared" si="30"/>
        <v>#DIV/0!</v>
      </c>
      <c r="U47" s="387" t="e">
        <f t="shared" si="30"/>
        <v>#DIV/0!</v>
      </c>
      <c r="V47" s="387" t="e">
        <f t="shared" si="30"/>
        <v>#DIV/0!</v>
      </c>
      <c r="W47" s="387" t="e">
        <f t="shared" si="30"/>
        <v>#DIV/0!</v>
      </c>
      <c r="X47" s="387" t="e">
        <f t="shared" si="30"/>
        <v>#DIV/0!</v>
      </c>
      <c r="Y47" s="387" t="e">
        <f t="shared" si="30"/>
        <v>#DIV/0!</v>
      </c>
      <c r="Z47" s="387" t="e">
        <f t="shared" si="30"/>
        <v>#DIV/0!</v>
      </c>
      <c r="AA47" s="387" t="e">
        <f t="shared" ref="AA47:AK47" si="31">+AA19/(AA32*AA34)</f>
        <v>#DIV/0!</v>
      </c>
      <c r="AB47" s="387" t="e">
        <f t="shared" si="31"/>
        <v>#DIV/0!</v>
      </c>
      <c r="AC47" s="387" t="e">
        <f t="shared" si="31"/>
        <v>#DIV/0!</v>
      </c>
      <c r="AD47" s="387" t="e">
        <f t="shared" si="31"/>
        <v>#DIV/0!</v>
      </c>
      <c r="AE47" s="387" t="e">
        <f t="shared" si="31"/>
        <v>#DIV/0!</v>
      </c>
      <c r="AF47" s="387" t="e">
        <f t="shared" si="31"/>
        <v>#DIV/0!</v>
      </c>
      <c r="AG47" s="387" t="e">
        <f t="shared" si="31"/>
        <v>#DIV/0!</v>
      </c>
      <c r="AH47" s="387" t="e">
        <f t="shared" si="31"/>
        <v>#DIV/0!</v>
      </c>
      <c r="AI47" s="387" t="e">
        <f t="shared" si="31"/>
        <v>#DIV/0!</v>
      </c>
      <c r="AJ47" s="387" t="e">
        <f t="shared" si="31"/>
        <v>#DIV/0!</v>
      </c>
      <c r="AK47" s="387" t="e">
        <f t="shared" si="31"/>
        <v>#DIV/0!</v>
      </c>
      <c r="AL47" s="388" t="e">
        <f t="shared" si="30"/>
        <v>#DIV/0!</v>
      </c>
      <c r="AM47" s="81"/>
      <c r="AN47" s="81"/>
    </row>
    <row r="48" spans="1:40" s="80" customFormat="1" x14ac:dyDescent="0.25">
      <c r="B48" s="105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13"/>
      <c r="AM48" s="81"/>
      <c r="AN48" s="81"/>
    </row>
    <row r="49" spans="2:40" s="80" customFormat="1" x14ac:dyDescent="0.25">
      <c r="B49" s="77"/>
      <c r="AL49" s="13"/>
      <c r="AM49" s="99"/>
      <c r="AN49" s="81"/>
    </row>
    <row r="50" spans="2:40" s="80" customFormat="1" x14ac:dyDescent="0.25">
      <c r="B50" s="77"/>
      <c r="AL50" s="13"/>
      <c r="AM50" s="99"/>
      <c r="AN50" s="81"/>
    </row>
    <row r="51" spans="2:40" ht="27.75" x14ac:dyDescent="0.65">
      <c r="B51" s="107" t="s">
        <v>110</v>
      </c>
      <c r="C51" s="108"/>
      <c r="AL51" s="13"/>
      <c r="AM51" s="99"/>
    </row>
    <row r="52" spans="2:40" ht="23.25" x14ac:dyDescent="0.35">
      <c r="B52" s="107"/>
      <c r="C52" s="108"/>
      <c r="AL52" s="13"/>
      <c r="AM52" s="99"/>
    </row>
    <row r="53" spans="2:40" ht="21" x14ac:dyDescent="0.35">
      <c r="B53" s="109" t="s">
        <v>92</v>
      </c>
      <c r="C53" s="161"/>
      <c r="D53" s="116"/>
      <c r="E53" s="116"/>
      <c r="F53" s="116"/>
      <c r="G53" s="116"/>
      <c r="K53" s="80" t="s">
        <v>106</v>
      </c>
      <c r="M53" s="160"/>
      <c r="N53" s="79"/>
      <c r="O53" s="79"/>
      <c r="AL53" s="13"/>
      <c r="AM53" s="99"/>
    </row>
    <row r="54" spans="2:40" ht="15.75" thickBot="1" x14ac:dyDescent="0.3">
      <c r="C54" s="108"/>
      <c r="AL54" s="13"/>
      <c r="AM54" s="99"/>
    </row>
    <row r="55" spans="2:40" x14ac:dyDescent="0.25">
      <c r="B55" s="575" t="s">
        <v>93</v>
      </c>
      <c r="C55" s="57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4"/>
      <c r="AM55" s="99"/>
    </row>
    <row r="56" spans="2:40" x14ac:dyDescent="0.25">
      <c r="B56" s="576" t="s">
        <v>94</v>
      </c>
      <c r="C56" s="57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7"/>
      <c r="AM56" s="99"/>
    </row>
    <row r="57" spans="2:40" x14ac:dyDescent="0.25">
      <c r="B57" s="576" t="s">
        <v>89</v>
      </c>
      <c r="C57" s="57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7"/>
      <c r="AM57" s="99"/>
    </row>
    <row r="58" spans="2:40" x14ac:dyDescent="0.25">
      <c r="B58" s="576" t="s">
        <v>90</v>
      </c>
      <c r="C58" s="5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5"/>
      <c r="AM58" s="99"/>
    </row>
    <row r="59" spans="2:40" x14ac:dyDescent="0.25">
      <c r="B59" s="576" t="s">
        <v>91</v>
      </c>
      <c r="C59" s="574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70"/>
      <c r="AM59" s="81"/>
    </row>
    <row r="60" spans="2:40" ht="15.75" thickBot="1" x14ac:dyDescent="0.3">
      <c r="B60" s="577" t="s">
        <v>104</v>
      </c>
      <c r="C60" s="566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567"/>
      <c r="AL60" s="171"/>
      <c r="AM60" s="99"/>
    </row>
    <row r="61" spans="2:40" ht="15.75" thickBot="1" x14ac:dyDescent="0.3">
      <c r="B61" s="112"/>
      <c r="C61" s="113"/>
      <c r="D61" s="113"/>
      <c r="E61" s="113"/>
      <c r="F61" s="113"/>
      <c r="G61" s="114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3"/>
      <c r="AM61" s="99"/>
    </row>
    <row r="62" spans="2:40" x14ac:dyDescent="0.25">
      <c r="B62" s="110" t="s">
        <v>95</v>
      </c>
      <c r="C62" s="223">
        <f>+C55*C57*C56</f>
        <v>0</v>
      </c>
      <c r="D62" s="223">
        <f t="shared" ref="D62:AL62" si="32">+D55*D57*D56</f>
        <v>0</v>
      </c>
      <c r="E62" s="223">
        <f t="shared" si="32"/>
        <v>0</v>
      </c>
      <c r="F62" s="223">
        <f t="shared" si="32"/>
        <v>0</v>
      </c>
      <c r="G62" s="223">
        <f t="shared" si="32"/>
        <v>0</v>
      </c>
      <c r="H62" s="223">
        <f t="shared" si="32"/>
        <v>0</v>
      </c>
      <c r="I62" s="223">
        <f t="shared" si="32"/>
        <v>0</v>
      </c>
      <c r="J62" s="223">
        <f t="shared" si="32"/>
        <v>0</v>
      </c>
      <c r="K62" s="223">
        <f t="shared" si="32"/>
        <v>0</v>
      </c>
      <c r="L62" s="223">
        <f t="shared" si="32"/>
        <v>0</v>
      </c>
      <c r="M62" s="223">
        <f t="shared" si="32"/>
        <v>0</v>
      </c>
      <c r="N62" s="223">
        <f t="shared" si="32"/>
        <v>0</v>
      </c>
      <c r="O62" s="223">
        <f t="shared" si="32"/>
        <v>0</v>
      </c>
      <c r="P62" s="223">
        <f t="shared" si="32"/>
        <v>0</v>
      </c>
      <c r="Q62" s="223">
        <f t="shared" si="32"/>
        <v>0</v>
      </c>
      <c r="R62" s="223">
        <f t="shared" si="32"/>
        <v>0</v>
      </c>
      <c r="S62" s="223">
        <f t="shared" si="32"/>
        <v>0</v>
      </c>
      <c r="T62" s="223">
        <f t="shared" si="32"/>
        <v>0</v>
      </c>
      <c r="U62" s="223">
        <f t="shared" si="32"/>
        <v>0</v>
      </c>
      <c r="V62" s="223">
        <f t="shared" si="32"/>
        <v>0</v>
      </c>
      <c r="W62" s="223">
        <f t="shared" si="32"/>
        <v>0</v>
      </c>
      <c r="X62" s="223">
        <f t="shared" si="32"/>
        <v>0</v>
      </c>
      <c r="Y62" s="223">
        <f t="shared" si="32"/>
        <v>0</v>
      </c>
      <c r="Z62" s="223">
        <f t="shared" si="32"/>
        <v>0</v>
      </c>
      <c r="AA62" s="223">
        <f t="shared" ref="AA62:AK62" si="33">+AA55*AA57*AA56</f>
        <v>0</v>
      </c>
      <c r="AB62" s="223">
        <f t="shared" si="33"/>
        <v>0</v>
      </c>
      <c r="AC62" s="223">
        <f t="shared" si="33"/>
        <v>0</v>
      </c>
      <c r="AD62" s="223">
        <f t="shared" si="33"/>
        <v>0</v>
      </c>
      <c r="AE62" s="223">
        <f t="shared" si="33"/>
        <v>0</v>
      </c>
      <c r="AF62" s="223">
        <f t="shared" si="33"/>
        <v>0</v>
      </c>
      <c r="AG62" s="223">
        <f t="shared" si="33"/>
        <v>0</v>
      </c>
      <c r="AH62" s="223">
        <f t="shared" si="33"/>
        <v>0</v>
      </c>
      <c r="AI62" s="223">
        <f t="shared" si="33"/>
        <v>0</v>
      </c>
      <c r="AJ62" s="223">
        <f t="shared" si="33"/>
        <v>0</v>
      </c>
      <c r="AK62" s="223">
        <f t="shared" si="33"/>
        <v>0</v>
      </c>
      <c r="AL62" s="225">
        <f t="shared" si="32"/>
        <v>0</v>
      </c>
    </row>
    <row r="63" spans="2:40" x14ac:dyDescent="0.25">
      <c r="B63" s="226" t="s">
        <v>101</v>
      </c>
      <c r="C63" s="121">
        <f>+C62*C58</f>
        <v>0</v>
      </c>
      <c r="D63" s="121">
        <f t="shared" ref="D63:AL63" si="34">+D62*D58</f>
        <v>0</v>
      </c>
      <c r="E63" s="121">
        <f t="shared" si="34"/>
        <v>0</v>
      </c>
      <c r="F63" s="121">
        <f t="shared" si="34"/>
        <v>0</v>
      </c>
      <c r="G63" s="121">
        <f t="shared" si="34"/>
        <v>0</v>
      </c>
      <c r="H63" s="121">
        <f t="shared" si="34"/>
        <v>0</v>
      </c>
      <c r="I63" s="121">
        <f t="shared" si="34"/>
        <v>0</v>
      </c>
      <c r="J63" s="121">
        <f t="shared" si="34"/>
        <v>0</v>
      </c>
      <c r="K63" s="121">
        <f t="shared" si="34"/>
        <v>0</v>
      </c>
      <c r="L63" s="121">
        <f t="shared" si="34"/>
        <v>0</v>
      </c>
      <c r="M63" s="121">
        <f t="shared" si="34"/>
        <v>0</v>
      </c>
      <c r="N63" s="121">
        <f t="shared" si="34"/>
        <v>0</v>
      </c>
      <c r="O63" s="121">
        <f t="shared" si="34"/>
        <v>0</v>
      </c>
      <c r="P63" s="121">
        <f t="shared" si="34"/>
        <v>0</v>
      </c>
      <c r="Q63" s="121">
        <f t="shared" si="34"/>
        <v>0</v>
      </c>
      <c r="R63" s="121">
        <f t="shared" si="34"/>
        <v>0</v>
      </c>
      <c r="S63" s="121">
        <f t="shared" si="34"/>
        <v>0</v>
      </c>
      <c r="T63" s="121">
        <f t="shared" si="34"/>
        <v>0</v>
      </c>
      <c r="U63" s="121">
        <f t="shared" si="34"/>
        <v>0</v>
      </c>
      <c r="V63" s="121">
        <f t="shared" si="34"/>
        <v>0</v>
      </c>
      <c r="W63" s="121">
        <f t="shared" si="34"/>
        <v>0</v>
      </c>
      <c r="X63" s="121">
        <f t="shared" si="34"/>
        <v>0</v>
      </c>
      <c r="Y63" s="121">
        <f t="shared" si="34"/>
        <v>0</v>
      </c>
      <c r="Z63" s="121">
        <f t="shared" si="34"/>
        <v>0</v>
      </c>
      <c r="AA63" s="121">
        <f t="shared" ref="AA63:AK63" si="35">+AA62*AA58</f>
        <v>0</v>
      </c>
      <c r="AB63" s="121">
        <f t="shared" si="35"/>
        <v>0</v>
      </c>
      <c r="AC63" s="121">
        <f t="shared" si="35"/>
        <v>0</v>
      </c>
      <c r="AD63" s="121">
        <f t="shared" si="35"/>
        <v>0</v>
      </c>
      <c r="AE63" s="121">
        <f t="shared" si="35"/>
        <v>0</v>
      </c>
      <c r="AF63" s="121">
        <f t="shared" si="35"/>
        <v>0</v>
      </c>
      <c r="AG63" s="121">
        <f t="shared" si="35"/>
        <v>0</v>
      </c>
      <c r="AH63" s="121">
        <f t="shared" si="35"/>
        <v>0</v>
      </c>
      <c r="AI63" s="121">
        <f t="shared" si="35"/>
        <v>0</v>
      </c>
      <c r="AJ63" s="121">
        <f t="shared" si="35"/>
        <v>0</v>
      </c>
      <c r="AK63" s="121">
        <f t="shared" si="35"/>
        <v>0</v>
      </c>
      <c r="AL63" s="123">
        <f t="shared" si="34"/>
        <v>0</v>
      </c>
    </row>
    <row r="64" spans="2:40" ht="30" x14ac:dyDescent="0.25">
      <c r="B64" s="227" t="s">
        <v>103</v>
      </c>
      <c r="C64" s="121">
        <f>+(C62*C58*C59)/1000</f>
        <v>0</v>
      </c>
      <c r="D64" s="121">
        <f t="shared" ref="D64:AL64" si="36">+(D62*D58*D59)/1000</f>
        <v>0</v>
      </c>
      <c r="E64" s="121">
        <f t="shared" si="36"/>
        <v>0</v>
      </c>
      <c r="F64" s="121">
        <f t="shared" si="36"/>
        <v>0</v>
      </c>
      <c r="G64" s="121">
        <f t="shared" si="36"/>
        <v>0</v>
      </c>
      <c r="H64" s="121">
        <f t="shared" si="36"/>
        <v>0</v>
      </c>
      <c r="I64" s="121">
        <f t="shared" si="36"/>
        <v>0</v>
      </c>
      <c r="J64" s="121">
        <f t="shared" si="36"/>
        <v>0</v>
      </c>
      <c r="K64" s="121">
        <f t="shared" si="36"/>
        <v>0</v>
      </c>
      <c r="L64" s="121">
        <f t="shared" si="36"/>
        <v>0</v>
      </c>
      <c r="M64" s="121">
        <f t="shared" si="36"/>
        <v>0</v>
      </c>
      <c r="N64" s="121">
        <f t="shared" si="36"/>
        <v>0</v>
      </c>
      <c r="O64" s="121">
        <f t="shared" si="36"/>
        <v>0</v>
      </c>
      <c r="P64" s="121">
        <f t="shared" si="36"/>
        <v>0</v>
      </c>
      <c r="Q64" s="121">
        <f t="shared" si="36"/>
        <v>0</v>
      </c>
      <c r="R64" s="121">
        <f t="shared" si="36"/>
        <v>0</v>
      </c>
      <c r="S64" s="121">
        <f t="shared" si="36"/>
        <v>0</v>
      </c>
      <c r="T64" s="121">
        <f t="shared" si="36"/>
        <v>0</v>
      </c>
      <c r="U64" s="121">
        <f t="shared" si="36"/>
        <v>0</v>
      </c>
      <c r="V64" s="121">
        <f t="shared" si="36"/>
        <v>0</v>
      </c>
      <c r="W64" s="121">
        <f t="shared" si="36"/>
        <v>0</v>
      </c>
      <c r="X64" s="121">
        <f t="shared" si="36"/>
        <v>0</v>
      </c>
      <c r="Y64" s="121">
        <f t="shared" si="36"/>
        <v>0</v>
      </c>
      <c r="Z64" s="121">
        <f t="shared" si="36"/>
        <v>0</v>
      </c>
      <c r="AA64" s="121">
        <f t="shared" ref="AA64:AK64" si="37">+(AA62*AA58*AA59)/1000</f>
        <v>0</v>
      </c>
      <c r="AB64" s="121">
        <f t="shared" si="37"/>
        <v>0</v>
      </c>
      <c r="AC64" s="121">
        <f t="shared" si="37"/>
        <v>0</v>
      </c>
      <c r="AD64" s="121">
        <f t="shared" si="37"/>
        <v>0</v>
      </c>
      <c r="AE64" s="121">
        <f t="shared" si="37"/>
        <v>0</v>
      </c>
      <c r="AF64" s="121">
        <f t="shared" si="37"/>
        <v>0</v>
      </c>
      <c r="AG64" s="121">
        <f t="shared" si="37"/>
        <v>0</v>
      </c>
      <c r="AH64" s="121">
        <f t="shared" si="37"/>
        <v>0</v>
      </c>
      <c r="AI64" s="121">
        <f t="shared" si="37"/>
        <v>0</v>
      </c>
      <c r="AJ64" s="121">
        <f t="shared" si="37"/>
        <v>0</v>
      </c>
      <c r="AK64" s="121">
        <f t="shared" si="37"/>
        <v>0</v>
      </c>
      <c r="AL64" s="123">
        <f t="shared" si="36"/>
        <v>0</v>
      </c>
    </row>
    <row r="65" spans="2:39" x14ac:dyDescent="0.25">
      <c r="B65" s="228" t="s">
        <v>171</v>
      </c>
      <c r="C65" s="121">
        <f>+$O$1*C55*C56/1000</f>
        <v>0</v>
      </c>
      <c r="D65" s="121">
        <f t="shared" ref="D65:AL65" si="38">+$O$1*D55*D56/1000</f>
        <v>0</v>
      </c>
      <c r="E65" s="121">
        <f t="shared" si="38"/>
        <v>0</v>
      </c>
      <c r="F65" s="121">
        <f t="shared" si="38"/>
        <v>0</v>
      </c>
      <c r="G65" s="121">
        <f t="shared" si="38"/>
        <v>0</v>
      </c>
      <c r="H65" s="121">
        <f t="shared" si="38"/>
        <v>0</v>
      </c>
      <c r="I65" s="121">
        <f t="shared" si="38"/>
        <v>0</v>
      </c>
      <c r="J65" s="121">
        <f t="shared" si="38"/>
        <v>0</v>
      </c>
      <c r="K65" s="121">
        <f t="shared" si="38"/>
        <v>0</v>
      </c>
      <c r="L65" s="121">
        <f t="shared" si="38"/>
        <v>0</v>
      </c>
      <c r="M65" s="121">
        <f t="shared" si="38"/>
        <v>0</v>
      </c>
      <c r="N65" s="121">
        <f t="shared" si="38"/>
        <v>0</v>
      </c>
      <c r="O65" s="121">
        <f t="shared" si="38"/>
        <v>0</v>
      </c>
      <c r="P65" s="121">
        <f t="shared" si="38"/>
        <v>0</v>
      </c>
      <c r="Q65" s="121">
        <f t="shared" si="38"/>
        <v>0</v>
      </c>
      <c r="R65" s="121">
        <f t="shared" si="38"/>
        <v>0</v>
      </c>
      <c r="S65" s="121">
        <f t="shared" si="38"/>
        <v>0</v>
      </c>
      <c r="T65" s="121">
        <f t="shared" si="38"/>
        <v>0</v>
      </c>
      <c r="U65" s="121">
        <f t="shared" si="38"/>
        <v>0</v>
      </c>
      <c r="V65" s="121">
        <f t="shared" si="38"/>
        <v>0</v>
      </c>
      <c r="W65" s="121">
        <f t="shared" si="38"/>
        <v>0</v>
      </c>
      <c r="X65" s="121">
        <f t="shared" si="38"/>
        <v>0</v>
      </c>
      <c r="Y65" s="121">
        <f t="shared" si="38"/>
        <v>0</v>
      </c>
      <c r="Z65" s="121">
        <f t="shared" si="38"/>
        <v>0</v>
      </c>
      <c r="AA65" s="121">
        <f t="shared" ref="AA65:AK65" si="39">+$O$1*AA55*AA56/1000</f>
        <v>0</v>
      </c>
      <c r="AB65" s="121">
        <f t="shared" si="39"/>
        <v>0</v>
      </c>
      <c r="AC65" s="121">
        <f t="shared" si="39"/>
        <v>0</v>
      </c>
      <c r="AD65" s="121">
        <f t="shared" si="39"/>
        <v>0</v>
      </c>
      <c r="AE65" s="121">
        <f t="shared" si="39"/>
        <v>0</v>
      </c>
      <c r="AF65" s="121">
        <f t="shared" si="39"/>
        <v>0</v>
      </c>
      <c r="AG65" s="121">
        <f t="shared" si="39"/>
        <v>0</v>
      </c>
      <c r="AH65" s="121">
        <f t="shared" si="39"/>
        <v>0</v>
      </c>
      <c r="AI65" s="121">
        <f t="shared" si="39"/>
        <v>0</v>
      </c>
      <c r="AJ65" s="121">
        <f t="shared" si="39"/>
        <v>0</v>
      </c>
      <c r="AK65" s="121">
        <f t="shared" si="39"/>
        <v>0</v>
      </c>
      <c r="AL65" s="123">
        <f t="shared" si="38"/>
        <v>0</v>
      </c>
    </row>
    <row r="66" spans="2:39" ht="30" x14ac:dyDescent="0.25">
      <c r="B66" s="120" t="s">
        <v>99</v>
      </c>
      <c r="C66" s="121">
        <f>+(C63*C65*1000)/1000000</f>
        <v>0</v>
      </c>
      <c r="D66" s="121">
        <f t="shared" ref="D66:AL66" si="40">+(D63*D65*1000)/1000000</f>
        <v>0</v>
      </c>
      <c r="E66" s="121">
        <f t="shared" si="40"/>
        <v>0</v>
      </c>
      <c r="F66" s="121">
        <f t="shared" si="40"/>
        <v>0</v>
      </c>
      <c r="G66" s="121">
        <f t="shared" si="40"/>
        <v>0</v>
      </c>
      <c r="H66" s="121">
        <f t="shared" si="40"/>
        <v>0</v>
      </c>
      <c r="I66" s="121">
        <f t="shared" si="40"/>
        <v>0</v>
      </c>
      <c r="J66" s="121">
        <f t="shared" si="40"/>
        <v>0</v>
      </c>
      <c r="K66" s="121">
        <f t="shared" si="40"/>
        <v>0</v>
      </c>
      <c r="L66" s="121">
        <f t="shared" si="40"/>
        <v>0</v>
      </c>
      <c r="M66" s="121">
        <f t="shared" si="40"/>
        <v>0</v>
      </c>
      <c r="N66" s="121">
        <f t="shared" si="40"/>
        <v>0</v>
      </c>
      <c r="O66" s="121">
        <f t="shared" si="40"/>
        <v>0</v>
      </c>
      <c r="P66" s="121">
        <f t="shared" si="40"/>
        <v>0</v>
      </c>
      <c r="Q66" s="121">
        <f t="shared" si="40"/>
        <v>0</v>
      </c>
      <c r="R66" s="121">
        <f t="shared" si="40"/>
        <v>0</v>
      </c>
      <c r="S66" s="121">
        <f t="shared" si="40"/>
        <v>0</v>
      </c>
      <c r="T66" s="121">
        <f t="shared" si="40"/>
        <v>0</v>
      </c>
      <c r="U66" s="121">
        <f t="shared" si="40"/>
        <v>0</v>
      </c>
      <c r="V66" s="121">
        <f t="shared" si="40"/>
        <v>0</v>
      </c>
      <c r="W66" s="121">
        <f t="shared" si="40"/>
        <v>0</v>
      </c>
      <c r="X66" s="121">
        <f t="shared" si="40"/>
        <v>0</v>
      </c>
      <c r="Y66" s="121">
        <f t="shared" si="40"/>
        <v>0</v>
      </c>
      <c r="Z66" s="121">
        <f t="shared" si="40"/>
        <v>0</v>
      </c>
      <c r="AA66" s="121">
        <f t="shared" ref="AA66:AK66" si="41">+(AA63*AA65*1000)/1000000</f>
        <v>0</v>
      </c>
      <c r="AB66" s="121">
        <f t="shared" si="41"/>
        <v>0</v>
      </c>
      <c r="AC66" s="121">
        <f t="shared" si="41"/>
        <v>0</v>
      </c>
      <c r="AD66" s="121">
        <f t="shared" si="41"/>
        <v>0</v>
      </c>
      <c r="AE66" s="121">
        <f t="shared" si="41"/>
        <v>0</v>
      </c>
      <c r="AF66" s="121">
        <f t="shared" si="41"/>
        <v>0</v>
      </c>
      <c r="AG66" s="121">
        <f t="shared" si="41"/>
        <v>0</v>
      </c>
      <c r="AH66" s="121">
        <f t="shared" si="41"/>
        <v>0</v>
      </c>
      <c r="AI66" s="121">
        <f t="shared" si="41"/>
        <v>0</v>
      </c>
      <c r="AJ66" s="121">
        <f t="shared" si="41"/>
        <v>0</v>
      </c>
      <c r="AK66" s="121">
        <f t="shared" si="41"/>
        <v>0</v>
      </c>
      <c r="AL66" s="123">
        <f t="shared" si="40"/>
        <v>0</v>
      </c>
    </row>
    <row r="67" spans="2:39" ht="30" x14ac:dyDescent="0.25">
      <c r="B67" s="120" t="s">
        <v>100</v>
      </c>
      <c r="C67" s="121">
        <f>+(C62*C65*1000)/1000000</f>
        <v>0</v>
      </c>
      <c r="D67" s="121">
        <f t="shared" ref="D67:AL67" si="42">+(D62*D65*1000)/1000000</f>
        <v>0</v>
      </c>
      <c r="E67" s="121">
        <f t="shared" si="42"/>
        <v>0</v>
      </c>
      <c r="F67" s="121">
        <f t="shared" si="42"/>
        <v>0</v>
      </c>
      <c r="G67" s="121">
        <f t="shared" si="42"/>
        <v>0</v>
      </c>
      <c r="H67" s="121">
        <f t="shared" si="42"/>
        <v>0</v>
      </c>
      <c r="I67" s="121">
        <f t="shared" si="42"/>
        <v>0</v>
      </c>
      <c r="J67" s="121">
        <f t="shared" si="42"/>
        <v>0</v>
      </c>
      <c r="K67" s="121">
        <f t="shared" si="42"/>
        <v>0</v>
      </c>
      <c r="L67" s="121">
        <f t="shared" si="42"/>
        <v>0</v>
      </c>
      <c r="M67" s="121">
        <f t="shared" si="42"/>
        <v>0</v>
      </c>
      <c r="N67" s="121">
        <f t="shared" si="42"/>
        <v>0</v>
      </c>
      <c r="O67" s="121">
        <f t="shared" si="42"/>
        <v>0</v>
      </c>
      <c r="P67" s="121">
        <f t="shared" si="42"/>
        <v>0</v>
      </c>
      <c r="Q67" s="121">
        <f t="shared" si="42"/>
        <v>0</v>
      </c>
      <c r="R67" s="121">
        <f t="shared" si="42"/>
        <v>0</v>
      </c>
      <c r="S67" s="121">
        <f t="shared" si="42"/>
        <v>0</v>
      </c>
      <c r="T67" s="121">
        <f t="shared" si="42"/>
        <v>0</v>
      </c>
      <c r="U67" s="121">
        <f t="shared" si="42"/>
        <v>0</v>
      </c>
      <c r="V67" s="121">
        <f t="shared" si="42"/>
        <v>0</v>
      </c>
      <c r="W67" s="121">
        <f t="shared" si="42"/>
        <v>0</v>
      </c>
      <c r="X67" s="121">
        <f t="shared" si="42"/>
        <v>0</v>
      </c>
      <c r="Y67" s="121">
        <f t="shared" si="42"/>
        <v>0</v>
      </c>
      <c r="Z67" s="121">
        <f t="shared" si="42"/>
        <v>0</v>
      </c>
      <c r="AA67" s="121">
        <f t="shared" ref="AA67:AK67" si="43">+(AA62*AA65*1000)/1000000</f>
        <v>0</v>
      </c>
      <c r="AB67" s="121">
        <f t="shared" si="43"/>
        <v>0</v>
      </c>
      <c r="AC67" s="121">
        <f t="shared" si="43"/>
        <v>0</v>
      </c>
      <c r="AD67" s="121">
        <f t="shared" si="43"/>
        <v>0</v>
      </c>
      <c r="AE67" s="121">
        <f t="shared" si="43"/>
        <v>0</v>
      </c>
      <c r="AF67" s="121">
        <f t="shared" si="43"/>
        <v>0</v>
      </c>
      <c r="AG67" s="121">
        <f t="shared" si="43"/>
        <v>0</v>
      </c>
      <c r="AH67" s="121">
        <f t="shared" si="43"/>
        <v>0</v>
      </c>
      <c r="AI67" s="121">
        <f t="shared" si="43"/>
        <v>0</v>
      </c>
      <c r="AJ67" s="121">
        <f t="shared" si="43"/>
        <v>0</v>
      </c>
      <c r="AK67" s="121">
        <f t="shared" si="43"/>
        <v>0</v>
      </c>
      <c r="AL67" s="123">
        <f t="shared" si="42"/>
        <v>0</v>
      </c>
    </row>
    <row r="68" spans="2:39" x14ac:dyDescent="0.25">
      <c r="B68" s="226" t="s">
        <v>96</v>
      </c>
      <c r="C68" s="121" t="e">
        <f>+((C64+C60)*1000)/(C62*C58)</f>
        <v>#DIV/0!</v>
      </c>
      <c r="D68" s="121" t="e">
        <f t="shared" ref="D68:AL68" si="44">+((D64+D60)*1000)/(D62*D58)</f>
        <v>#DIV/0!</v>
      </c>
      <c r="E68" s="121" t="e">
        <f t="shared" si="44"/>
        <v>#DIV/0!</v>
      </c>
      <c r="F68" s="121" t="e">
        <f t="shared" si="44"/>
        <v>#DIV/0!</v>
      </c>
      <c r="G68" s="121" t="e">
        <f t="shared" si="44"/>
        <v>#DIV/0!</v>
      </c>
      <c r="H68" s="121" t="e">
        <f t="shared" si="44"/>
        <v>#DIV/0!</v>
      </c>
      <c r="I68" s="121" t="e">
        <f t="shared" si="44"/>
        <v>#DIV/0!</v>
      </c>
      <c r="J68" s="121" t="e">
        <f t="shared" si="44"/>
        <v>#DIV/0!</v>
      </c>
      <c r="K68" s="121" t="e">
        <f t="shared" si="44"/>
        <v>#DIV/0!</v>
      </c>
      <c r="L68" s="121" t="e">
        <f t="shared" si="44"/>
        <v>#DIV/0!</v>
      </c>
      <c r="M68" s="121" t="e">
        <f t="shared" si="44"/>
        <v>#DIV/0!</v>
      </c>
      <c r="N68" s="121" t="e">
        <f t="shared" si="44"/>
        <v>#DIV/0!</v>
      </c>
      <c r="O68" s="121" t="e">
        <f t="shared" si="44"/>
        <v>#DIV/0!</v>
      </c>
      <c r="P68" s="121" t="e">
        <f t="shared" si="44"/>
        <v>#DIV/0!</v>
      </c>
      <c r="Q68" s="121" t="e">
        <f t="shared" si="44"/>
        <v>#DIV/0!</v>
      </c>
      <c r="R68" s="121" t="e">
        <f t="shared" si="44"/>
        <v>#DIV/0!</v>
      </c>
      <c r="S68" s="121" t="e">
        <f t="shared" si="44"/>
        <v>#DIV/0!</v>
      </c>
      <c r="T68" s="121" t="e">
        <f t="shared" si="44"/>
        <v>#DIV/0!</v>
      </c>
      <c r="U68" s="121" t="e">
        <f t="shared" si="44"/>
        <v>#DIV/0!</v>
      </c>
      <c r="V68" s="121" t="e">
        <f t="shared" si="44"/>
        <v>#DIV/0!</v>
      </c>
      <c r="W68" s="121" t="e">
        <f t="shared" si="44"/>
        <v>#DIV/0!</v>
      </c>
      <c r="X68" s="121" t="e">
        <f t="shared" si="44"/>
        <v>#DIV/0!</v>
      </c>
      <c r="Y68" s="121" t="e">
        <f t="shared" si="44"/>
        <v>#DIV/0!</v>
      </c>
      <c r="Z68" s="121" t="e">
        <f t="shared" si="44"/>
        <v>#DIV/0!</v>
      </c>
      <c r="AA68" s="121" t="e">
        <f t="shared" ref="AA68:AK68" si="45">+((AA64+AA60)*1000)/(AA62*AA58)</f>
        <v>#DIV/0!</v>
      </c>
      <c r="AB68" s="121" t="e">
        <f t="shared" si="45"/>
        <v>#DIV/0!</v>
      </c>
      <c r="AC68" s="121" t="e">
        <f t="shared" si="45"/>
        <v>#DIV/0!</v>
      </c>
      <c r="AD68" s="121" t="e">
        <f t="shared" si="45"/>
        <v>#DIV/0!</v>
      </c>
      <c r="AE68" s="121" t="e">
        <f t="shared" si="45"/>
        <v>#DIV/0!</v>
      </c>
      <c r="AF68" s="121" t="e">
        <f t="shared" si="45"/>
        <v>#DIV/0!</v>
      </c>
      <c r="AG68" s="121" t="e">
        <f t="shared" si="45"/>
        <v>#DIV/0!</v>
      </c>
      <c r="AH68" s="121" t="e">
        <f t="shared" si="45"/>
        <v>#DIV/0!</v>
      </c>
      <c r="AI68" s="121" t="e">
        <f t="shared" si="45"/>
        <v>#DIV/0!</v>
      </c>
      <c r="AJ68" s="121" t="e">
        <f t="shared" si="45"/>
        <v>#DIV/0!</v>
      </c>
      <c r="AK68" s="121" t="e">
        <f t="shared" si="45"/>
        <v>#DIV/0!</v>
      </c>
      <c r="AL68" s="123" t="e">
        <f t="shared" si="44"/>
        <v>#DIV/0!</v>
      </c>
    </row>
    <row r="69" spans="2:39" x14ac:dyDescent="0.25">
      <c r="B69" s="226" t="s">
        <v>102</v>
      </c>
      <c r="C69" s="229" t="e">
        <f>+((C64*1000)/(C66*1000000))*100</f>
        <v>#DIV/0!</v>
      </c>
      <c r="D69" s="229" t="e">
        <f t="shared" ref="D69:AL69" si="46">+((D64*1000)/(D66*1000000))*100</f>
        <v>#DIV/0!</v>
      </c>
      <c r="E69" s="229" t="e">
        <f t="shared" si="46"/>
        <v>#DIV/0!</v>
      </c>
      <c r="F69" s="229" t="e">
        <f t="shared" si="46"/>
        <v>#DIV/0!</v>
      </c>
      <c r="G69" s="229" t="e">
        <f t="shared" si="46"/>
        <v>#DIV/0!</v>
      </c>
      <c r="H69" s="229" t="e">
        <f t="shared" si="46"/>
        <v>#DIV/0!</v>
      </c>
      <c r="I69" s="229" t="e">
        <f t="shared" si="46"/>
        <v>#DIV/0!</v>
      </c>
      <c r="J69" s="229" t="e">
        <f t="shared" si="46"/>
        <v>#DIV/0!</v>
      </c>
      <c r="K69" s="229" t="e">
        <f t="shared" si="46"/>
        <v>#DIV/0!</v>
      </c>
      <c r="L69" s="229" t="e">
        <f t="shared" si="46"/>
        <v>#DIV/0!</v>
      </c>
      <c r="M69" s="229" t="e">
        <f t="shared" si="46"/>
        <v>#DIV/0!</v>
      </c>
      <c r="N69" s="229" t="e">
        <f t="shared" si="46"/>
        <v>#DIV/0!</v>
      </c>
      <c r="O69" s="229" t="e">
        <f t="shared" si="46"/>
        <v>#DIV/0!</v>
      </c>
      <c r="P69" s="229" t="e">
        <f t="shared" si="46"/>
        <v>#DIV/0!</v>
      </c>
      <c r="Q69" s="229" t="e">
        <f t="shared" si="46"/>
        <v>#DIV/0!</v>
      </c>
      <c r="R69" s="229" t="e">
        <f t="shared" si="46"/>
        <v>#DIV/0!</v>
      </c>
      <c r="S69" s="229" t="e">
        <f t="shared" si="46"/>
        <v>#DIV/0!</v>
      </c>
      <c r="T69" s="229" t="e">
        <f t="shared" si="46"/>
        <v>#DIV/0!</v>
      </c>
      <c r="U69" s="229" t="e">
        <f t="shared" si="46"/>
        <v>#DIV/0!</v>
      </c>
      <c r="V69" s="229" t="e">
        <f t="shared" si="46"/>
        <v>#DIV/0!</v>
      </c>
      <c r="W69" s="229" t="e">
        <f t="shared" si="46"/>
        <v>#DIV/0!</v>
      </c>
      <c r="X69" s="229" t="e">
        <f t="shared" si="46"/>
        <v>#DIV/0!</v>
      </c>
      <c r="Y69" s="229" t="e">
        <f t="shared" si="46"/>
        <v>#DIV/0!</v>
      </c>
      <c r="Z69" s="229" t="e">
        <f t="shared" si="46"/>
        <v>#DIV/0!</v>
      </c>
      <c r="AA69" s="229" t="e">
        <f t="shared" ref="AA69:AK69" si="47">+((AA64*1000)/(AA66*1000000))*100</f>
        <v>#DIV/0!</v>
      </c>
      <c r="AB69" s="229" t="e">
        <f t="shared" si="47"/>
        <v>#DIV/0!</v>
      </c>
      <c r="AC69" s="229" t="e">
        <f t="shared" si="47"/>
        <v>#DIV/0!</v>
      </c>
      <c r="AD69" s="229" t="e">
        <f t="shared" si="47"/>
        <v>#DIV/0!</v>
      </c>
      <c r="AE69" s="229" t="e">
        <f t="shared" si="47"/>
        <v>#DIV/0!</v>
      </c>
      <c r="AF69" s="229" t="e">
        <f t="shared" si="47"/>
        <v>#DIV/0!</v>
      </c>
      <c r="AG69" s="229" t="e">
        <f t="shared" si="47"/>
        <v>#DIV/0!</v>
      </c>
      <c r="AH69" s="229" t="e">
        <f t="shared" si="47"/>
        <v>#DIV/0!</v>
      </c>
      <c r="AI69" s="229" t="e">
        <f t="shared" si="47"/>
        <v>#DIV/0!</v>
      </c>
      <c r="AJ69" s="229" t="e">
        <f t="shared" si="47"/>
        <v>#DIV/0!</v>
      </c>
      <c r="AK69" s="229" t="e">
        <f t="shared" si="47"/>
        <v>#DIV/0!</v>
      </c>
      <c r="AL69" s="231" t="e">
        <f t="shared" si="46"/>
        <v>#DIV/0!</v>
      </c>
    </row>
    <row r="70" spans="2:39" x14ac:dyDescent="0.25">
      <c r="B70" s="226" t="s">
        <v>170</v>
      </c>
      <c r="C70" s="121" t="e">
        <f>+((C64+C60)*1000)/(C65)</f>
        <v>#DIV/0!</v>
      </c>
      <c r="D70" s="121" t="e">
        <f t="shared" ref="D70:AL70" si="48">+((D64+D60)*1000)/(D65)</f>
        <v>#DIV/0!</v>
      </c>
      <c r="E70" s="121" t="e">
        <f t="shared" si="48"/>
        <v>#DIV/0!</v>
      </c>
      <c r="F70" s="121" t="e">
        <f t="shared" si="48"/>
        <v>#DIV/0!</v>
      </c>
      <c r="G70" s="121" t="e">
        <f t="shared" si="48"/>
        <v>#DIV/0!</v>
      </c>
      <c r="H70" s="121" t="e">
        <f t="shared" si="48"/>
        <v>#DIV/0!</v>
      </c>
      <c r="I70" s="121" t="e">
        <f t="shared" si="48"/>
        <v>#DIV/0!</v>
      </c>
      <c r="J70" s="121" t="e">
        <f t="shared" si="48"/>
        <v>#DIV/0!</v>
      </c>
      <c r="K70" s="121" t="e">
        <f t="shared" si="48"/>
        <v>#DIV/0!</v>
      </c>
      <c r="L70" s="121" t="e">
        <f t="shared" si="48"/>
        <v>#DIV/0!</v>
      </c>
      <c r="M70" s="121" t="e">
        <f t="shared" si="48"/>
        <v>#DIV/0!</v>
      </c>
      <c r="N70" s="121" t="e">
        <f t="shared" si="48"/>
        <v>#DIV/0!</v>
      </c>
      <c r="O70" s="121" t="e">
        <f t="shared" si="48"/>
        <v>#DIV/0!</v>
      </c>
      <c r="P70" s="121" t="e">
        <f t="shared" si="48"/>
        <v>#DIV/0!</v>
      </c>
      <c r="Q70" s="121" t="e">
        <f t="shared" si="48"/>
        <v>#DIV/0!</v>
      </c>
      <c r="R70" s="121" t="e">
        <f t="shared" si="48"/>
        <v>#DIV/0!</v>
      </c>
      <c r="S70" s="121" t="e">
        <f t="shared" si="48"/>
        <v>#DIV/0!</v>
      </c>
      <c r="T70" s="121" t="e">
        <f t="shared" si="48"/>
        <v>#DIV/0!</v>
      </c>
      <c r="U70" s="121" t="e">
        <f t="shared" si="48"/>
        <v>#DIV/0!</v>
      </c>
      <c r="V70" s="121" t="e">
        <f t="shared" si="48"/>
        <v>#DIV/0!</v>
      </c>
      <c r="W70" s="121" t="e">
        <f t="shared" si="48"/>
        <v>#DIV/0!</v>
      </c>
      <c r="X70" s="121" t="e">
        <f t="shared" si="48"/>
        <v>#DIV/0!</v>
      </c>
      <c r="Y70" s="121" t="e">
        <f t="shared" si="48"/>
        <v>#DIV/0!</v>
      </c>
      <c r="Z70" s="121" t="e">
        <f t="shared" si="48"/>
        <v>#DIV/0!</v>
      </c>
      <c r="AA70" s="121" t="e">
        <f t="shared" ref="AA70:AK70" si="49">+((AA64+AA60)*1000)/(AA65)</f>
        <v>#DIV/0!</v>
      </c>
      <c r="AB70" s="121" t="e">
        <f t="shared" si="49"/>
        <v>#DIV/0!</v>
      </c>
      <c r="AC70" s="121" t="e">
        <f t="shared" si="49"/>
        <v>#DIV/0!</v>
      </c>
      <c r="AD70" s="121" t="e">
        <f t="shared" si="49"/>
        <v>#DIV/0!</v>
      </c>
      <c r="AE70" s="121" t="e">
        <f t="shared" si="49"/>
        <v>#DIV/0!</v>
      </c>
      <c r="AF70" s="121" t="e">
        <f t="shared" si="49"/>
        <v>#DIV/0!</v>
      </c>
      <c r="AG70" s="121" t="e">
        <f t="shared" si="49"/>
        <v>#DIV/0!</v>
      </c>
      <c r="AH70" s="121" t="e">
        <f t="shared" si="49"/>
        <v>#DIV/0!</v>
      </c>
      <c r="AI70" s="121" t="e">
        <f t="shared" si="49"/>
        <v>#DIV/0!</v>
      </c>
      <c r="AJ70" s="121" t="e">
        <f t="shared" si="49"/>
        <v>#DIV/0!</v>
      </c>
      <c r="AK70" s="121" t="e">
        <f t="shared" si="49"/>
        <v>#DIV/0!</v>
      </c>
      <c r="AL70" s="123" t="e">
        <f t="shared" si="48"/>
        <v>#DIV/0!</v>
      </c>
    </row>
    <row r="71" spans="2:39" ht="30.75" thickBot="1" x14ac:dyDescent="0.3">
      <c r="B71" s="240" t="s">
        <v>159</v>
      </c>
      <c r="C71" s="241" t="e">
        <f>+(C60*100000)/((C66*1000))</f>
        <v>#DIV/0!</v>
      </c>
      <c r="D71" s="241" t="e">
        <f t="shared" ref="D71:AL71" si="50">+(D60*100000)/((D66*1000))</f>
        <v>#DIV/0!</v>
      </c>
      <c r="E71" s="241" t="e">
        <f t="shared" si="50"/>
        <v>#DIV/0!</v>
      </c>
      <c r="F71" s="241" t="e">
        <f t="shared" si="50"/>
        <v>#DIV/0!</v>
      </c>
      <c r="G71" s="241" t="e">
        <f t="shared" si="50"/>
        <v>#DIV/0!</v>
      </c>
      <c r="H71" s="241" t="e">
        <f t="shared" si="50"/>
        <v>#DIV/0!</v>
      </c>
      <c r="I71" s="241" t="e">
        <f t="shared" si="50"/>
        <v>#DIV/0!</v>
      </c>
      <c r="J71" s="241" t="e">
        <f t="shared" si="50"/>
        <v>#DIV/0!</v>
      </c>
      <c r="K71" s="241" t="e">
        <f t="shared" si="50"/>
        <v>#DIV/0!</v>
      </c>
      <c r="L71" s="241" t="e">
        <f t="shared" si="50"/>
        <v>#DIV/0!</v>
      </c>
      <c r="M71" s="241" t="e">
        <f t="shared" si="50"/>
        <v>#DIV/0!</v>
      </c>
      <c r="N71" s="241" t="e">
        <f t="shared" si="50"/>
        <v>#DIV/0!</v>
      </c>
      <c r="O71" s="241" t="e">
        <f t="shared" si="50"/>
        <v>#DIV/0!</v>
      </c>
      <c r="P71" s="241" t="e">
        <f t="shared" si="50"/>
        <v>#DIV/0!</v>
      </c>
      <c r="Q71" s="241" t="e">
        <f t="shared" si="50"/>
        <v>#DIV/0!</v>
      </c>
      <c r="R71" s="241" t="e">
        <f t="shared" si="50"/>
        <v>#DIV/0!</v>
      </c>
      <c r="S71" s="241" t="e">
        <f t="shared" si="50"/>
        <v>#DIV/0!</v>
      </c>
      <c r="T71" s="241" t="e">
        <f t="shared" si="50"/>
        <v>#DIV/0!</v>
      </c>
      <c r="U71" s="241" t="e">
        <f t="shared" si="50"/>
        <v>#DIV/0!</v>
      </c>
      <c r="V71" s="241" t="e">
        <f t="shared" si="50"/>
        <v>#DIV/0!</v>
      </c>
      <c r="W71" s="241" t="e">
        <f t="shared" si="50"/>
        <v>#DIV/0!</v>
      </c>
      <c r="X71" s="241" t="e">
        <f t="shared" si="50"/>
        <v>#DIV/0!</v>
      </c>
      <c r="Y71" s="241" t="e">
        <f t="shared" si="50"/>
        <v>#DIV/0!</v>
      </c>
      <c r="Z71" s="241" t="e">
        <f t="shared" si="50"/>
        <v>#DIV/0!</v>
      </c>
      <c r="AA71" s="241" t="e">
        <f t="shared" ref="AA71:AK71" si="51">+(AA60*100000)/((AA66*1000))</f>
        <v>#DIV/0!</v>
      </c>
      <c r="AB71" s="241" t="e">
        <f t="shared" si="51"/>
        <v>#DIV/0!</v>
      </c>
      <c r="AC71" s="241" t="e">
        <f t="shared" si="51"/>
        <v>#DIV/0!</v>
      </c>
      <c r="AD71" s="241" t="e">
        <f t="shared" si="51"/>
        <v>#DIV/0!</v>
      </c>
      <c r="AE71" s="241" t="e">
        <f t="shared" si="51"/>
        <v>#DIV/0!</v>
      </c>
      <c r="AF71" s="241" t="e">
        <f t="shared" si="51"/>
        <v>#DIV/0!</v>
      </c>
      <c r="AG71" s="241" t="e">
        <f t="shared" si="51"/>
        <v>#DIV/0!</v>
      </c>
      <c r="AH71" s="241" t="e">
        <f t="shared" si="51"/>
        <v>#DIV/0!</v>
      </c>
      <c r="AI71" s="241" t="e">
        <f t="shared" si="51"/>
        <v>#DIV/0!</v>
      </c>
      <c r="AJ71" s="241" t="e">
        <f t="shared" si="51"/>
        <v>#DIV/0!</v>
      </c>
      <c r="AK71" s="241" t="e">
        <f t="shared" si="51"/>
        <v>#DIV/0!</v>
      </c>
      <c r="AL71" s="243" t="e">
        <f t="shared" si="50"/>
        <v>#DIV/0!</v>
      </c>
    </row>
    <row r="72" spans="2:39" x14ac:dyDescent="0.25">
      <c r="AL72" s="13"/>
    </row>
    <row r="73" spans="2:39" x14ac:dyDescent="0.25">
      <c r="AL73" s="13"/>
    </row>
    <row r="74" spans="2:39" ht="21" x14ac:dyDescent="0.35">
      <c r="B74" s="109" t="s">
        <v>92</v>
      </c>
      <c r="C74" s="161"/>
      <c r="D74" s="116"/>
      <c r="E74" s="116"/>
      <c r="F74" s="116"/>
      <c r="G74" s="116"/>
      <c r="K74" s="80" t="s">
        <v>106</v>
      </c>
      <c r="M74" s="160"/>
      <c r="N74" s="79"/>
      <c r="O74" s="79"/>
      <c r="AL74" s="13"/>
      <c r="AM74" s="99"/>
    </row>
    <row r="75" spans="2:39" ht="15.75" thickBot="1" x14ac:dyDescent="0.3">
      <c r="C75" s="108"/>
      <c r="AL75" s="13"/>
      <c r="AM75" s="99"/>
    </row>
    <row r="76" spans="2:39" x14ac:dyDescent="0.25">
      <c r="B76" s="575" t="s">
        <v>93</v>
      </c>
      <c r="C76" s="57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4"/>
      <c r="AM76" s="99"/>
    </row>
    <row r="77" spans="2:39" x14ac:dyDescent="0.25">
      <c r="B77" s="576" t="s">
        <v>94</v>
      </c>
      <c r="C77" s="572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7"/>
      <c r="AM77" s="99"/>
    </row>
    <row r="78" spans="2:39" x14ac:dyDescent="0.25">
      <c r="B78" s="576" t="s">
        <v>89</v>
      </c>
      <c r="C78" s="572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7"/>
      <c r="AM78" s="99"/>
    </row>
    <row r="79" spans="2:39" x14ac:dyDescent="0.25">
      <c r="B79" s="576" t="s">
        <v>90</v>
      </c>
      <c r="C79" s="5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5"/>
      <c r="AM79" s="99"/>
    </row>
    <row r="80" spans="2:39" x14ac:dyDescent="0.25">
      <c r="B80" s="576" t="s">
        <v>91</v>
      </c>
      <c r="C80" s="574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70"/>
      <c r="AM80" s="81"/>
    </row>
    <row r="81" spans="2:39" ht="15.75" thickBot="1" x14ac:dyDescent="0.3">
      <c r="B81" s="577" t="s">
        <v>104</v>
      </c>
      <c r="C81" s="566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7"/>
      <c r="AC81" s="567"/>
      <c r="AD81" s="567"/>
      <c r="AE81" s="567"/>
      <c r="AF81" s="567"/>
      <c r="AG81" s="567"/>
      <c r="AH81" s="567"/>
      <c r="AI81" s="567"/>
      <c r="AJ81" s="567"/>
      <c r="AK81" s="567"/>
      <c r="AL81" s="171"/>
      <c r="AM81" s="99"/>
    </row>
    <row r="82" spans="2:39" ht="15.75" thickBot="1" x14ac:dyDescent="0.3">
      <c r="B82" s="112"/>
      <c r="C82" s="113"/>
      <c r="D82" s="113"/>
      <c r="E82" s="113"/>
      <c r="F82" s="113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3"/>
      <c r="AM82" s="99"/>
    </row>
    <row r="83" spans="2:39" x14ac:dyDescent="0.25">
      <c r="B83" s="110" t="s">
        <v>95</v>
      </c>
      <c r="C83" s="223">
        <f>+C76*C78*C77</f>
        <v>0</v>
      </c>
      <c r="D83" s="223">
        <f t="shared" ref="D83:AL83" si="52">+D76*D78*D77</f>
        <v>0</v>
      </c>
      <c r="E83" s="223">
        <f t="shared" si="52"/>
        <v>0</v>
      </c>
      <c r="F83" s="223">
        <f t="shared" si="52"/>
        <v>0</v>
      </c>
      <c r="G83" s="223">
        <f t="shared" si="52"/>
        <v>0</v>
      </c>
      <c r="H83" s="223">
        <f t="shared" si="52"/>
        <v>0</v>
      </c>
      <c r="I83" s="223">
        <f t="shared" si="52"/>
        <v>0</v>
      </c>
      <c r="J83" s="223">
        <f t="shared" si="52"/>
        <v>0</v>
      </c>
      <c r="K83" s="223">
        <f t="shared" si="52"/>
        <v>0</v>
      </c>
      <c r="L83" s="223">
        <f t="shared" si="52"/>
        <v>0</v>
      </c>
      <c r="M83" s="223">
        <f t="shared" si="52"/>
        <v>0</v>
      </c>
      <c r="N83" s="223">
        <f t="shared" si="52"/>
        <v>0</v>
      </c>
      <c r="O83" s="223">
        <f t="shared" si="52"/>
        <v>0</v>
      </c>
      <c r="P83" s="223">
        <f t="shared" si="52"/>
        <v>0</v>
      </c>
      <c r="Q83" s="223">
        <f t="shared" si="52"/>
        <v>0</v>
      </c>
      <c r="R83" s="223">
        <f t="shared" si="52"/>
        <v>0</v>
      </c>
      <c r="S83" s="223">
        <f t="shared" si="52"/>
        <v>0</v>
      </c>
      <c r="T83" s="223">
        <f t="shared" si="52"/>
        <v>0</v>
      </c>
      <c r="U83" s="223">
        <f t="shared" si="52"/>
        <v>0</v>
      </c>
      <c r="V83" s="223">
        <f t="shared" si="52"/>
        <v>0</v>
      </c>
      <c r="W83" s="223">
        <f t="shared" si="52"/>
        <v>0</v>
      </c>
      <c r="X83" s="223">
        <f t="shared" si="52"/>
        <v>0</v>
      </c>
      <c r="Y83" s="223">
        <f t="shared" si="52"/>
        <v>0</v>
      </c>
      <c r="Z83" s="223">
        <f t="shared" si="52"/>
        <v>0</v>
      </c>
      <c r="AA83" s="223">
        <f t="shared" ref="AA83:AK83" si="53">+AA76*AA78*AA77</f>
        <v>0</v>
      </c>
      <c r="AB83" s="223">
        <f t="shared" si="53"/>
        <v>0</v>
      </c>
      <c r="AC83" s="223">
        <f t="shared" si="53"/>
        <v>0</v>
      </c>
      <c r="AD83" s="223">
        <f t="shared" si="53"/>
        <v>0</v>
      </c>
      <c r="AE83" s="223">
        <f t="shared" si="53"/>
        <v>0</v>
      </c>
      <c r="AF83" s="223">
        <f t="shared" si="53"/>
        <v>0</v>
      </c>
      <c r="AG83" s="223">
        <f t="shared" si="53"/>
        <v>0</v>
      </c>
      <c r="AH83" s="223">
        <f t="shared" si="53"/>
        <v>0</v>
      </c>
      <c r="AI83" s="223">
        <f t="shared" si="53"/>
        <v>0</v>
      </c>
      <c r="AJ83" s="223">
        <f t="shared" si="53"/>
        <v>0</v>
      </c>
      <c r="AK83" s="223">
        <f t="shared" si="53"/>
        <v>0</v>
      </c>
      <c r="AL83" s="225">
        <f t="shared" si="52"/>
        <v>0</v>
      </c>
    </row>
    <row r="84" spans="2:39" x14ac:dyDescent="0.25">
      <c r="B84" s="226" t="s">
        <v>101</v>
      </c>
      <c r="C84" s="121">
        <f>+C83*C79</f>
        <v>0</v>
      </c>
      <c r="D84" s="121">
        <f t="shared" ref="D84" si="54">+D83*D79</f>
        <v>0</v>
      </c>
      <c r="E84" s="121">
        <f t="shared" ref="E84" si="55">+E83*E79</f>
        <v>0</v>
      </c>
      <c r="F84" s="121">
        <f t="shared" ref="F84" si="56">+F83*F79</f>
        <v>0</v>
      </c>
      <c r="G84" s="121">
        <f t="shared" ref="G84" si="57">+G83*G79</f>
        <v>0</v>
      </c>
      <c r="H84" s="121">
        <f t="shared" ref="H84" si="58">+H83*H79</f>
        <v>0</v>
      </c>
      <c r="I84" s="121">
        <f t="shared" ref="I84" si="59">+I83*I79</f>
        <v>0</v>
      </c>
      <c r="J84" s="121">
        <f t="shared" ref="J84" si="60">+J83*J79</f>
        <v>0</v>
      </c>
      <c r="K84" s="121">
        <f t="shared" ref="K84" si="61">+K83*K79</f>
        <v>0</v>
      </c>
      <c r="L84" s="121">
        <f t="shared" ref="L84" si="62">+L83*L79</f>
        <v>0</v>
      </c>
      <c r="M84" s="121">
        <f t="shared" ref="M84" si="63">+M83*M79</f>
        <v>0</v>
      </c>
      <c r="N84" s="121">
        <f t="shared" ref="N84" si="64">+N83*N79</f>
        <v>0</v>
      </c>
      <c r="O84" s="121">
        <f t="shared" ref="O84" si="65">+O83*O79</f>
        <v>0</v>
      </c>
      <c r="P84" s="121">
        <f t="shared" ref="P84" si="66">+P83*P79</f>
        <v>0</v>
      </c>
      <c r="Q84" s="121">
        <f t="shared" ref="Q84" si="67">+Q83*Q79</f>
        <v>0</v>
      </c>
      <c r="R84" s="121">
        <f t="shared" ref="R84" si="68">+R83*R79</f>
        <v>0</v>
      </c>
      <c r="S84" s="121">
        <f t="shared" ref="S84" si="69">+S83*S79</f>
        <v>0</v>
      </c>
      <c r="T84" s="121">
        <f t="shared" ref="T84" si="70">+T83*T79</f>
        <v>0</v>
      </c>
      <c r="U84" s="121">
        <f t="shared" ref="U84" si="71">+U83*U79</f>
        <v>0</v>
      </c>
      <c r="V84" s="121">
        <f t="shared" ref="V84" si="72">+V83*V79</f>
        <v>0</v>
      </c>
      <c r="W84" s="121">
        <f t="shared" ref="W84" si="73">+W83*W79</f>
        <v>0</v>
      </c>
      <c r="X84" s="121">
        <f t="shared" ref="X84" si="74">+X83*X79</f>
        <v>0</v>
      </c>
      <c r="Y84" s="121">
        <f t="shared" ref="Y84" si="75">+Y83*Y79</f>
        <v>0</v>
      </c>
      <c r="Z84" s="121">
        <f t="shared" ref="Z84:AK84" si="76">+Z83*Z79</f>
        <v>0</v>
      </c>
      <c r="AA84" s="121">
        <f t="shared" si="76"/>
        <v>0</v>
      </c>
      <c r="AB84" s="121">
        <f t="shared" si="76"/>
        <v>0</v>
      </c>
      <c r="AC84" s="121">
        <f t="shared" si="76"/>
        <v>0</v>
      </c>
      <c r="AD84" s="121">
        <f t="shared" si="76"/>
        <v>0</v>
      </c>
      <c r="AE84" s="121">
        <f t="shared" si="76"/>
        <v>0</v>
      </c>
      <c r="AF84" s="121">
        <f t="shared" si="76"/>
        <v>0</v>
      </c>
      <c r="AG84" s="121">
        <f t="shared" si="76"/>
        <v>0</v>
      </c>
      <c r="AH84" s="121">
        <f t="shared" si="76"/>
        <v>0</v>
      </c>
      <c r="AI84" s="121">
        <f t="shared" si="76"/>
        <v>0</v>
      </c>
      <c r="AJ84" s="121">
        <f t="shared" si="76"/>
        <v>0</v>
      </c>
      <c r="AK84" s="121">
        <f t="shared" si="76"/>
        <v>0</v>
      </c>
      <c r="AL84" s="123">
        <f t="shared" ref="AL84" si="77">+AL83*AL79</f>
        <v>0</v>
      </c>
    </row>
    <row r="85" spans="2:39" ht="30" x14ac:dyDescent="0.25">
      <c r="B85" s="227" t="s">
        <v>103</v>
      </c>
      <c r="C85" s="121">
        <f>+(C83*C79*C80)/1000</f>
        <v>0</v>
      </c>
      <c r="D85" s="121">
        <f t="shared" ref="D85:AL85" si="78">+(D83*D79*D80)/1000</f>
        <v>0</v>
      </c>
      <c r="E85" s="121">
        <f t="shared" si="78"/>
        <v>0</v>
      </c>
      <c r="F85" s="121">
        <f t="shared" si="78"/>
        <v>0</v>
      </c>
      <c r="G85" s="121">
        <f t="shared" si="78"/>
        <v>0</v>
      </c>
      <c r="H85" s="121">
        <f t="shared" si="78"/>
        <v>0</v>
      </c>
      <c r="I85" s="121">
        <f t="shared" si="78"/>
        <v>0</v>
      </c>
      <c r="J85" s="121">
        <f t="shared" si="78"/>
        <v>0</v>
      </c>
      <c r="K85" s="121">
        <f t="shared" si="78"/>
        <v>0</v>
      </c>
      <c r="L85" s="121">
        <f t="shared" si="78"/>
        <v>0</v>
      </c>
      <c r="M85" s="121">
        <f t="shared" si="78"/>
        <v>0</v>
      </c>
      <c r="N85" s="121">
        <f t="shared" si="78"/>
        <v>0</v>
      </c>
      <c r="O85" s="121">
        <f t="shared" si="78"/>
        <v>0</v>
      </c>
      <c r="P85" s="121">
        <f t="shared" si="78"/>
        <v>0</v>
      </c>
      <c r="Q85" s="121">
        <f t="shared" si="78"/>
        <v>0</v>
      </c>
      <c r="R85" s="121">
        <f t="shared" si="78"/>
        <v>0</v>
      </c>
      <c r="S85" s="121">
        <f t="shared" si="78"/>
        <v>0</v>
      </c>
      <c r="T85" s="121">
        <f t="shared" si="78"/>
        <v>0</v>
      </c>
      <c r="U85" s="121">
        <f t="shared" si="78"/>
        <v>0</v>
      </c>
      <c r="V85" s="121">
        <f t="shared" si="78"/>
        <v>0</v>
      </c>
      <c r="W85" s="121">
        <f t="shared" si="78"/>
        <v>0</v>
      </c>
      <c r="X85" s="121">
        <f t="shared" si="78"/>
        <v>0</v>
      </c>
      <c r="Y85" s="121">
        <f t="shared" si="78"/>
        <v>0</v>
      </c>
      <c r="Z85" s="121">
        <f t="shared" si="78"/>
        <v>0</v>
      </c>
      <c r="AA85" s="121">
        <f t="shared" ref="AA85:AK85" si="79">+(AA83*AA79*AA80)/1000</f>
        <v>0</v>
      </c>
      <c r="AB85" s="121">
        <f t="shared" si="79"/>
        <v>0</v>
      </c>
      <c r="AC85" s="121">
        <f t="shared" si="79"/>
        <v>0</v>
      </c>
      <c r="AD85" s="121">
        <f t="shared" si="79"/>
        <v>0</v>
      </c>
      <c r="AE85" s="121">
        <f t="shared" si="79"/>
        <v>0</v>
      </c>
      <c r="AF85" s="121">
        <f t="shared" si="79"/>
        <v>0</v>
      </c>
      <c r="AG85" s="121">
        <f t="shared" si="79"/>
        <v>0</v>
      </c>
      <c r="AH85" s="121">
        <f t="shared" si="79"/>
        <v>0</v>
      </c>
      <c r="AI85" s="121">
        <f t="shared" si="79"/>
        <v>0</v>
      </c>
      <c r="AJ85" s="121">
        <f t="shared" si="79"/>
        <v>0</v>
      </c>
      <c r="AK85" s="121">
        <f t="shared" si="79"/>
        <v>0</v>
      </c>
      <c r="AL85" s="123">
        <f t="shared" si="78"/>
        <v>0</v>
      </c>
    </row>
    <row r="86" spans="2:39" x14ac:dyDescent="0.25">
      <c r="B86" s="228" t="s">
        <v>171</v>
      </c>
      <c r="C86" s="121">
        <f>+$O$1*C76*C77/1000</f>
        <v>0</v>
      </c>
      <c r="D86" s="121">
        <f t="shared" ref="D86:AL86" si="80">+$O$1*D76*D77/1000</f>
        <v>0</v>
      </c>
      <c r="E86" s="121">
        <f t="shared" si="80"/>
        <v>0</v>
      </c>
      <c r="F86" s="121">
        <f t="shared" si="80"/>
        <v>0</v>
      </c>
      <c r="G86" s="121">
        <f t="shared" si="80"/>
        <v>0</v>
      </c>
      <c r="H86" s="121">
        <f t="shared" si="80"/>
        <v>0</v>
      </c>
      <c r="I86" s="121">
        <f t="shared" si="80"/>
        <v>0</v>
      </c>
      <c r="J86" s="121">
        <f t="shared" si="80"/>
        <v>0</v>
      </c>
      <c r="K86" s="121">
        <f t="shared" si="80"/>
        <v>0</v>
      </c>
      <c r="L86" s="121">
        <f t="shared" si="80"/>
        <v>0</v>
      </c>
      <c r="M86" s="121">
        <f t="shared" si="80"/>
        <v>0</v>
      </c>
      <c r="N86" s="121">
        <f t="shared" si="80"/>
        <v>0</v>
      </c>
      <c r="O86" s="121">
        <f t="shared" si="80"/>
        <v>0</v>
      </c>
      <c r="P86" s="121">
        <f t="shared" si="80"/>
        <v>0</v>
      </c>
      <c r="Q86" s="121">
        <f t="shared" si="80"/>
        <v>0</v>
      </c>
      <c r="R86" s="121">
        <f t="shared" si="80"/>
        <v>0</v>
      </c>
      <c r="S86" s="121">
        <f t="shared" si="80"/>
        <v>0</v>
      </c>
      <c r="T86" s="121">
        <f t="shared" si="80"/>
        <v>0</v>
      </c>
      <c r="U86" s="121">
        <f t="shared" si="80"/>
        <v>0</v>
      </c>
      <c r="V86" s="121">
        <f t="shared" si="80"/>
        <v>0</v>
      </c>
      <c r="W86" s="121">
        <f t="shared" si="80"/>
        <v>0</v>
      </c>
      <c r="X86" s="121">
        <f t="shared" si="80"/>
        <v>0</v>
      </c>
      <c r="Y86" s="121">
        <f t="shared" si="80"/>
        <v>0</v>
      </c>
      <c r="Z86" s="121">
        <f t="shared" si="80"/>
        <v>0</v>
      </c>
      <c r="AA86" s="121">
        <f t="shared" ref="AA86:AK86" si="81">+$O$1*AA76*AA77/1000</f>
        <v>0</v>
      </c>
      <c r="AB86" s="121">
        <f t="shared" si="81"/>
        <v>0</v>
      </c>
      <c r="AC86" s="121">
        <f t="shared" si="81"/>
        <v>0</v>
      </c>
      <c r="AD86" s="121">
        <f t="shared" si="81"/>
        <v>0</v>
      </c>
      <c r="AE86" s="121">
        <f t="shared" si="81"/>
        <v>0</v>
      </c>
      <c r="AF86" s="121">
        <f t="shared" si="81"/>
        <v>0</v>
      </c>
      <c r="AG86" s="121">
        <f t="shared" si="81"/>
        <v>0</v>
      </c>
      <c r="AH86" s="121">
        <f t="shared" si="81"/>
        <v>0</v>
      </c>
      <c r="AI86" s="121">
        <f t="shared" si="81"/>
        <v>0</v>
      </c>
      <c r="AJ86" s="121">
        <f t="shared" si="81"/>
        <v>0</v>
      </c>
      <c r="AK86" s="121">
        <f t="shared" si="81"/>
        <v>0</v>
      </c>
      <c r="AL86" s="123">
        <f t="shared" si="80"/>
        <v>0</v>
      </c>
    </row>
    <row r="87" spans="2:39" ht="30" x14ac:dyDescent="0.25">
      <c r="B87" s="120" t="s">
        <v>99</v>
      </c>
      <c r="C87" s="121">
        <f>+(C84*C86*1000)/1000000</f>
        <v>0</v>
      </c>
      <c r="D87" s="121">
        <f t="shared" ref="D87" si="82">+(D84*D86*1000)/1000000</f>
        <v>0</v>
      </c>
      <c r="E87" s="121">
        <f t="shared" ref="E87" si="83">+(E84*E86*1000)/1000000</f>
        <v>0</v>
      </c>
      <c r="F87" s="121">
        <f t="shared" ref="F87" si="84">+(F84*F86*1000)/1000000</f>
        <v>0</v>
      </c>
      <c r="G87" s="121">
        <f t="shared" ref="G87" si="85">+(G84*G86*1000)/1000000</f>
        <v>0</v>
      </c>
      <c r="H87" s="121">
        <f t="shared" ref="H87" si="86">+(H84*H86*1000)/1000000</f>
        <v>0</v>
      </c>
      <c r="I87" s="121">
        <f t="shared" ref="I87" si="87">+(I84*I86*1000)/1000000</f>
        <v>0</v>
      </c>
      <c r="J87" s="121">
        <f t="shared" ref="J87" si="88">+(J84*J86*1000)/1000000</f>
        <v>0</v>
      </c>
      <c r="K87" s="121">
        <f t="shared" ref="K87" si="89">+(K84*K86*1000)/1000000</f>
        <v>0</v>
      </c>
      <c r="L87" s="121">
        <f t="shared" ref="L87" si="90">+(L84*L86*1000)/1000000</f>
        <v>0</v>
      </c>
      <c r="M87" s="121">
        <f t="shared" ref="M87" si="91">+(M84*M86*1000)/1000000</f>
        <v>0</v>
      </c>
      <c r="N87" s="121">
        <f t="shared" ref="N87" si="92">+(N84*N86*1000)/1000000</f>
        <v>0</v>
      </c>
      <c r="O87" s="121">
        <f t="shared" ref="O87" si="93">+(O84*O86*1000)/1000000</f>
        <v>0</v>
      </c>
      <c r="P87" s="121">
        <f t="shared" ref="P87" si="94">+(P84*P86*1000)/1000000</f>
        <v>0</v>
      </c>
      <c r="Q87" s="121">
        <f t="shared" ref="Q87" si="95">+(Q84*Q86*1000)/1000000</f>
        <v>0</v>
      </c>
      <c r="R87" s="121">
        <f t="shared" ref="R87" si="96">+(R84*R86*1000)/1000000</f>
        <v>0</v>
      </c>
      <c r="S87" s="121">
        <f t="shared" ref="S87" si="97">+(S84*S86*1000)/1000000</f>
        <v>0</v>
      </c>
      <c r="T87" s="121">
        <f t="shared" ref="T87" si="98">+(T84*T86*1000)/1000000</f>
        <v>0</v>
      </c>
      <c r="U87" s="121">
        <f t="shared" ref="U87" si="99">+(U84*U86*1000)/1000000</f>
        <v>0</v>
      </c>
      <c r="V87" s="121">
        <f t="shared" ref="V87" si="100">+(V84*V86*1000)/1000000</f>
        <v>0</v>
      </c>
      <c r="W87" s="121">
        <f t="shared" ref="W87" si="101">+(W84*W86*1000)/1000000</f>
        <v>0</v>
      </c>
      <c r="X87" s="121">
        <f t="shared" ref="X87" si="102">+(X84*X86*1000)/1000000</f>
        <v>0</v>
      </c>
      <c r="Y87" s="121">
        <f t="shared" ref="Y87" si="103">+(Y84*Y86*1000)/1000000</f>
        <v>0</v>
      </c>
      <c r="Z87" s="121">
        <f t="shared" ref="Z87:AK87" si="104">+(Z84*Z86*1000)/1000000</f>
        <v>0</v>
      </c>
      <c r="AA87" s="121">
        <f t="shared" si="104"/>
        <v>0</v>
      </c>
      <c r="AB87" s="121">
        <f t="shared" si="104"/>
        <v>0</v>
      </c>
      <c r="AC87" s="121">
        <f t="shared" si="104"/>
        <v>0</v>
      </c>
      <c r="AD87" s="121">
        <f t="shared" si="104"/>
        <v>0</v>
      </c>
      <c r="AE87" s="121">
        <f t="shared" si="104"/>
        <v>0</v>
      </c>
      <c r="AF87" s="121">
        <f t="shared" si="104"/>
        <v>0</v>
      </c>
      <c r="AG87" s="121">
        <f t="shared" si="104"/>
        <v>0</v>
      </c>
      <c r="AH87" s="121">
        <f t="shared" si="104"/>
        <v>0</v>
      </c>
      <c r="AI87" s="121">
        <f t="shared" si="104"/>
        <v>0</v>
      </c>
      <c r="AJ87" s="121">
        <f t="shared" si="104"/>
        <v>0</v>
      </c>
      <c r="AK87" s="121">
        <f t="shared" si="104"/>
        <v>0</v>
      </c>
      <c r="AL87" s="123">
        <f t="shared" ref="AL87" si="105">+(AL84*AL86*1000)/1000000</f>
        <v>0</v>
      </c>
    </row>
    <row r="88" spans="2:39" ht="30" x14ac:dyDescent="0.25">
      <c r="B88" s="120" t="s">
        <v>100</v>
      </c>
      <c r="C88" s="121">
        <f>+(C83*C86*1000)/1000000</f>
        <v>0</v>
      </c>
      <c r="D88" s="121">
        <f t="shared" ref="D88:AL88" si="106">+(D83*D86*1000)/1000000</f>
        <v>0</v>
      </c>
      <c r="E88" s="121">
        <f t="shared" si="106"/>
        <v>0</v>
      </c>
      <c r="F88" s="121">
        <f t="shared" si="106"/>
        <v>0</v>
      </c>
      <c r="G88" s="121">
        <f t="shared" si="106"/>
        <v>0</v>
      </c>
      <c r="H88" s="121">
        <f t="shared" si="106"/>
        <v>0</v>
      </c>
      <c r="I88" s="121">
        <f t="shared" si="106"/>
        <v>0</v>
      </c>
      <c r="J88" s="121">
        <f t="shared" si="106"/>
        <v>0</v>
      </c>
      <c r="K88" s="121">
        <f t="shared" si="106"/>
        <v>0</v>
      </c>
      <c r="L88" s="121">
        <f t="shared" si="106"/>
        <v>0</v>
      </c>
      <c r="M88" s="121">
        <f t="shared" si="106"/>
        <v>0</v>
      </c>
      <c r="N88" s="121">
        <f t="shared" si="106"/>
        <v>0</v>
      </c>
      <c r="O88" s="121">
        <f t="shared" si="106"/>
        <v>0</v>
      </c>
      <c r="P88" s="121">
        <f t="shared" si="106"/>
        <v>0</v>
      </c>
      <c r="Q88" s="121">
        <f t="shared" si="106"/>
        <v>0</v>
      </c>
      <c r="R88" s="121">
        <f t="shared" si="106"/>
        <v>0</v>
      </c>
      <c r="S88" s="121">
        <f t="shared" si="106"/>
        <v>0</v>
      </c>
      <c r="T88" s="121">
        <f t="shared" si="106"/>
        <v>0</v>
      </c>
      <c r="U88" s="121">
        <f t="shared" si="106"/>
        <v>0</v>
      </c>
      <c r="V88" s="121">
        <f t="shared" si="106"/>
        <v>0</v>
      </c>
      <c r="W88" s="121">
        <f t="shared" si="106"/>
        <v>0</v>
      </c>
      <c r="X88" s="121">
        <f t="shared" si="106"/>
        <v>0</v>
      </c>
      <c r="Y88" s="121">
        <f t="shared" si="106"/>
        <v>0</v>
      </c>
      <c r="Z88" s="121">
        <f t="shared" si="106"/>
        <v>0</v>
      </c>
      <c r="AA88" s="121">
        <f t="shared" ref="AA88:AK88" si="107">+(AA83*AA86*1000)/1000000</f>
        <v>0</v>
      </c>
      <c r="AB88" s="121">
        <f t="shared" si="107"/>
        <v>0</v>
      </c>
      <c r="AC88" s="121">
        <f t="shared" si="107"/>
        <v>0</v>
      </c>
      <c r="AD88" s="121">
        <f t="shared" si="107"/>
        <v>0</v>
      </c>
      <c r="AE88" s="121">
        <f t="shared" si="107"/>
        <v>0</v>
      </c>
      <c r="AF88" s="121">
        <f t="shared" si="107"/>
        <v>0</v>
      </c>
      <c r="AG88" s="121">
        <f t="shared" si="107"/>
        <v>0</v>
      </c>
      <c r="AH88" s="121">
        <f t="shared" si="107"/>
        <v>0</v>
      </c>
      <c r="AI88" s="121">
        <f t="shared" si="107"/>
        <v>0</v>
      </c>
      <c r="AJ88" s="121">
        <f t="shared" si="107"/>
        <v>0</v>
      </c>
      <c r="AK88" s="121">
        <f t="shared" si="107"/>
        <v>0</v>
      </c>
      <c r="AL88" s="123">
        <f t="shared" si="106"/>
        <v>0</v>
      </c>
    </row>
    <row r="89" spans="2:39" x14ac:dyDescent="0.25">
      <c r="B89" s="226" t="s">
        <v>96</v>
      </c>
      <c r="C89" s="121" t="e">
        <f>+((C85+C81)*1000)/(C83*C79)</f>
        <v>#DIV/0!</v>
      </c>
      <c r="D89" s="121" t="e">
        <f t="shared" ref="D89:AL89" si="108">+((D85+D81)*1000)/(D83*D79)</f>
        <v>#DIV/0!</v>
      </c>
      <c r="E89" s="121" t="e">
        <f t="shared" si="108"/>
        <v>#DIV/0!</v>
      </c>
      <c r="F89" s="121" t="e">
        <f t="shared" si="108"/>
        <v>#DIV/0!</v>
      </c>
      <c r="G89" s="121" t="e">
        <f t="shared" si="108"/>
        <v>#DIV/0!</v>
      </c>
      <c r="H89" s="121" t="e">
        <f t="shared" si="108"/>
        <v>#DIV/0!</v>
      </c>
      <c r="I89" s="121" t="e">
        <f t="shared" si="108"/>
        <v>#DIV/0!</v>
      </c>
      <c r="J89" s="121" t="e">
        <f t="shared" si="108"/>
        <v>#DIV/0!</v>
      </c>
      <c r="K89" s="121" t="e">
        <f t="shared" si="108"/>
        <v>#DIV/0!</v>
      </c>
      <c r="L89" s="121" t="e">
        <f t="shared" si="108"/>
        <v>#DIV/0!</v>
      </c>
      <c r="M89" s="121" t="e">
        <f t="shared" si="108"/>
        <v>#DIV/0!</v>
      </c>
      <c r="N89" s="121" t="e">
        <f t="shared" si="108"/>
        <v>#DIV/0!</v>
      </c>
      <c r="O89" s="121" t="e">
        <f t="shared" si="108"/>
        <v>#DIV/0!</v>
      </c>
      <c r="P89" s="121" t="e">
        <f t="shared" si="108"/>
        <v>#DIV/0!</v>
      </c>
      <c r="Q89" s="121" t="e">
        <f t="shared" si="108"/>
        <v>#DIV/0!</v>
      </c>
      <c r="R89" s="121" t="e">
        <f t="shared" si="108"/>
        <v>#DIV/0!</v>
      </c>
      <c r="S89" s="121" t="e">
        <f t="shared" si="108"/>
        <v>#DIV/0!</v>
      </c>
      <c r="T89" s="121" t="e">
        <f t="shared" si="108"/>
        <v>#DIV/0!</v>
      </c>
      <c r="U89" s="121" t="e">
        <f t="shared" si="108"/>
        <v>#DIV/0!</v>
      </c>
      <c r="V89" s="121" t="e">
        <f t="shared" si="108"/>
        <v>#DIV/0!</v>
      </c>
      <c r="W89" s="121" t="e">
        <f t="shared" si="108"/>
        <v>#DIV/0!</v>
      </c>
      <c r="X89" s="121" t="e">
        <f t="shared" si="108"/>
        <v>#DIV/0!</v>
      </c>
      <c r="Y89" s="121" t="e">
        <f t="shared" si="108"/>
        <v>#DIV/0!</v>
      </c>
      <c r="Z89" s="121" t="e">
        <f t="shared" si="108"/>
        <v>#DIV/0!</v>
      </c>
      <c r="AA89" s="121" t="e">
        <f t="shared" ref="AA89:AK89" si="109">+((AA85+AA81)*1000)/(AA83*AA79)</f>
        <v>#DIV/0!</v>
      </c>
      <c r="AB89" s="121" t="e">
        <f t="shared" si="109"/>
        <v>#DIV/0!</v>
      </c>
      <c r="AC89" s="121" t="e">
        <f t="shared" si="109"/>
        <v>#DIV/0!</v>
      </c>
      <c r="AD89" s="121" t="e">
        <f t="shared" si="109"/>
        <v>#DIV/0!</v>
      </c>
      <c r="AE89" s="121" t="e">
        <f t="shared" si="109"/>
        <v>#DIV/0!</v>
      </c>
      <c r="AF89" s="121" t="e">
        <f t="shared" si="109"/>
        <v>#DIV/0!</v>
      </c>
      <c r="AG89" s="121" t="e">
        <f t="shared" si="109"/>
        <v>#DIV/0!</v>
      </c>
      <c r="AH89" s="121" t="e">
        <f t="shared" si="109"/>
        <v>#DIV/0!</v>
      </c>
      <c r="AI89" s="121" t="e">
        <f t="shared" si="109"/>
        <v>#DIV/0!</v>
      </c>
      <c r="AJ89" s="121" t="e">
        <f t="shared" si="109"/>
        <v>#DIV/0!</v>
      </c>
      <c r="AK89" s="121" t="e">
        <f t="shared" si="109"/>
        <v>#DIV/0!</v>
      </c>
      <c r="AL89" s="123" t="e">
        <f t="shared" si="108"/>
        <v>#DIV/0!</v>
      </c>
    </row>
    <row r="90" spans="2:39" x14ac:dyDescent="0.25">
      <c r="B90" s="226" t="s">
        <v>102</v>
      </c>
      <c r="C90" s="229" t="e">
        <f>+((C85*1000)/(C87*1000000))*100</f>
        <v>#DIV/0!</v>
      </c>
      <c r="D90" s="229" t="e">
        <f t="shared" ref="D90:AL90" si="110">+((D85*1000)/(D87*1000000))*100</f>
        <v>#DIV/0!</v>
      </c>
      <c r="E90" s="229" t="e">
        <f t="shared" si="110"/>
        <v>#DIV/0!</v>
      </c>
      <c r="F90" s="229" t="e">
        <f t="shared" si="110"/>
        <v>#DIV/0!</v>
      </c>
      <c r="G90" s="229" t="e">
        <f t="shared" si="110"/>
        <v>#DIV/0!</v>
      </c>
      <c r="H90" s="229" t="e">
        <f t="shared" si="110"/>
        <v>#DIV/0!</v>
      </c>
      <c r="I90" s="229" t="e">
        <f t="shared" si="110"/>
        <v>#DIV/0!</v>
      </c>
      <c r="J90" s="229" t="e">
        <f t="shared" si="110"/>
        <v>#DIV/0!</v>
      </c>
      <c r="K90" s="229" t="e">
        <f t="shared" si="110"/>
        <v>#DIV/0!</v>
      </c>
      <c r="L90" s="229" t="e">
        <f t="shared" si="110"/>
        <v>#DIV/0!</v>
      </c>
      <c r="M90" s="229" t="e">
        <f t="shared" si="110"/>
        <v>#DIV/0!</v>
      </c>
      <c r="N90" s="229" t="e">
        <f t="shared" si="110"/>
        <v>#DIV/0!</v>
      </c>
      <c r="O90" s="229" t="e">
        <f t="shared" si="110"/>
        <v>#DIV/0!</v>
      </c>
      <c r="P90" s="229" t="e">
        <f t="shared" si="110"/>
        <v>#DIV/0!</v>
      </c>
      <c r="Q90" s="229" t="e">
        <f t="shared" si="110"/>
        <v>#DIV/0!</v>
      </c>
      <c r="R90" s="229" t="e">
        <f t="shared" si="110"/>
        <v>#DIV/0!</v>
      </c>
      <c r="S90" s="229" t="e">
        <f t="shared" si="110"/>
        <v>#DIV/0!</v>
      </c>
      <c r="T90" s="229" t="e">
        <f t="shared" si="110"/>
        <v>#DIV/0!</v>
      </c>
      <c r="U90" s="229" t="e">
        <f t="shared" si="110"/>
        <v>#DIV/0!</v>
      </c>
      <c r="V90" s="229" t="e">
        <f t="shared" si="110"/>
        <v>#DIV/0!</v>
      </c>
      <c r="W90" s="229" t="e">
        <f t="shared" si="110"/>
        <v>#DIV/0!</v>
      </c>
      <c r="X90" s="229" t="e">
        <f t="shared" si="110"/>
        <v>#DIV/0!</v>
      </c>
      <c r="Y90" s="229" t="e">
        <f t="shared" si="110"/>
        <v>#DIV/0!</v>
      </c>
      <c r="Z90" s="229" t="e">
        <f t="shared" si="110"/>
        <v>#DIV/0!</v>
      </c>
      <c r="AA90" s="229" t="e">
        <f t="shared" ref="AA90:AK90" si="111">+((AA85*1000)/(AA87*1000000))*100</f>
        <v>#DIV/0!</v>
      </c>
      <c r="AB90" s="229" t="e">
        <f t="shared" si="111"/>
        <v>#DIV/0!</v>
      </c>
      <c r="AC90" s="229" t="e">
        <f t="shared" si="111"/>
        <v>#DIV/0!</v>
      </c>
      <c r="AD90" s="229" t="e">
        <f t="shared" si="111"/>
        <v>#DIV/0!</v>
      </c>
      <c r="AE90" s="229" t="e">
        <f t="shared" si="111"/>
        <v>#DIV/0!</v>
      </c>
      <c r="AF90" s="229" t="e">
        <f t="shared" si="111"/>
        <v>#DIV/0!</v>
      </c>
      <c r="AG90" s="229" t="e">
        <f t="shared" si="111"/>
        <v>#DIV/0!</v>
      </c>
      <c r="AH90" s="229" t="e">
        <f t="shared" si="111"/>
        <v>#DIV/0!</v>
      </c>
      <c r="AI90" s="229" t="e">
        <f t="shared" si="111"/>
        <v>#DIV/0!</v>
      </c>
      <c r="AJ90" s="229" t="e">
        <f t="shared" si="111"/>
        <v>#DIV/0!</v>
      </c>
      <c r="AK90" s="229" t="e">
        <f t="shared" si="111"/>
        <v>#DIV/0!</v>
      </c>
      <c r="AL90" s="231" t="e">
        <f t="shared" si="110"/>
        <v>#DIV/0!</v>
      </c>
    </row>
    <row r="91" spans="2:39" x14ac:dyDescent="0.25">
      <c r="B91" s="226" t="s">
        <v>170</v>
      </c>
      <c r="C91" s="121" t="e">
        <f>+((C85+C81)*1000)/(C86)</f>
        <v>#DIV/0!</v>
      </c>
      <c r="D91" s="121" t="e">
        <f t="shared" ref="D91:AL91" si="112">+((D85+D81)*1000)/(D86)</f>
        <v>#DIV/0!</v>
      </c>
      <c r="E91" s="121" t="e">
        <f t="shared" si="112"/>
        <v>#DIV/0!</v>
      </c>
      <c r="F91" s="121" t="e">
        <f t="shared" si="112"/>
        <v>#DIV/0!</v>
      </c>
      <c r="G91" s="121" t="e">
        <f t="shared" si="112"/>
        <v>#DIV/0!</v>
      </c>
      <c r="H91" s="121" t="e">
        <f t="shared" si="112"/>
        <v>#DIV/0!</v>
      </c>
      <c r="I91" s="121" t="e">
        <f t="shared" si="112"/>
        <v>#DIV/0!</v>
      </c>
      <c r="J91" s="121" t="e">
        <f t="shared" si="112"/>
        <v>#DIV/0!</v>
      </c>
      <c r="K91" s="121" t="e">
        <f t="shared" si="112"/>
        <v>#DIV/0!</v>
      </c>
      <c r="L91" s="121" t="e">
        <f t="shared" si="112"/>
        <v>#DIV/0!</v>
      </c>
      <c r="M91" s="121" t="e">
        <f t="shared" si="112"/>
        <v>#DIV/0!</v>
      </c>
      <c r="N91" s="121" t="e">
        <f t="shared" si="112"/>
        <v>#DIV/0!</v>
      </c>
      <c r="O91" s="121" t="e">
        <f t="shared" si="112"/>
        <v>#DIV/0!</v>
      </c>
      <c r="P91" s="121" t="e">
        <f t="shared" si="112"/>
        <v>#DIV/0!</v>
      </c>
      <c r="Q91" s="121" t="e">
        <f t="shared" si="112"/>
        <v>#DIV/0!</v>
      </c>
      <c r="R91" s="121" t="e">
        <f t="shared" si="112"/>
        <v>#DIV/0!</v>
      </c>
      <c r="S91" s="121" t="e">
        <f t="shared" si="112"/>
        <v>#DIV/0!</v>
      </c>
      <c r="T91" s="121" t="e">
        <f t="shared" si="112"/>
        <v>#DIV/0!</v>
      </c>
      <c r="U91" s="121" t="e">
        <f t="shared" si="112"/>
        <v>#DIV/0!</v>
      </c>
      <c r="V91" s="121" t="e">
        <f t="shared" si="112"/>
        <v>#DIV/0!</v>
      </c>
      <c r="W91" s="121" t="e">
        <f t="shared" si="112"/>
        <v>#DIV/0!</v>
      </c>
      <c r="X91" s="121" t="e">
        <f t="shared" si="112"/>
        <v>#DIV/0!</v>
      </c>
      <c r="Y91" s="121" t="e">
        <f t="shared" si="112"/>
        <v>#DIV/0!</v>
      </c>
      <c r="Z91" s="121" t="e">
        <f t="shared" si="112"/>
        <v>#DIV/0!</v>
      </c>
      <c r="AA91" s="121" t="e">
        <f t="shared" ref="AA91:AK91" si="113">+((AA85+AA81)*1000)/(AA86)</f>
        <v>#DIV/0!</v>
      </c>
      <c r="AB91" s="121" t="e">
        <f t="shared" si="113"/>
        <v>#DIV/0!</v>
      </c>
      <c r="AC91" s="121" t="e">
        <f t="shared" si="113"/>
        <v>#DIV/0!</v>
      </c>
      <c r="AD91" s="121" t="e">
        <f t="shared" si="113"/>
        <v>#DIV/0!</v>
      </c>
      <c r="AE91" s="121" t="e">
        <f t="shared" si="113"/>
        <v>#DIV/0!</v>
      </c>
      <c r="AF91" s="121" t="e">
        <f t="shared" si="113"/>
        <v>#DIV/0!</v>
      </c>
      <c r="AG91" s="121" t="e">
        <f t="shared" si="113"/>
        <v>#DIV/0!</v>
      </c>
      <c r="AH91" s="121" t="e">
        <f t="shared" si="113"/>
        <v>#DIV/0!</v>
      </c>
      <c r="AI91" s="121" t="e">
        <f t="shared" si="113"/>
        <v>#DIV/0!</v>
      </c>
      <c r="AJ91" s="121" t="e">
        <f t="shared" si="113"/>
        <v>#DIV/0!</v>
      </c>
      <c r="AK91" s="121" t="e">
        <f t="shared" si="113"/>
        <v>#DIV/0!</v>
      </c>
      <c r="AL91" s="123" t="e">
        <f t="shared" si="112"/>
        <v>#DIV/0!</v>
      </c>
    </row>
    <row r="92" spans="2:39" ht="30.75" thickBot="1" x14ac:dyDescent="0.3">
      <c r="B92" s="240" t="s">
        <v>159</v>
      </c>
      <c r="C92" s="241" t="e">
        <f>+(C81*100000)/((C87*1000))</f>
        <v>#DIV/0!</v>
      </c>
      <c r="D92" s="241" t="e">
        <f t="shared" ref="D92:AL92" si="114">+(D81*100000)/((D87*1000))</f>
        <v>#DIV/0!</v>
      </c>
      <c r="E92" s="241" t="e">
        <f t="shared" si="114"/>
        <v>#DIV/0!</v>
      </c>
      <c r="F92" s="241" t="e">
        <f t="shared" si="114"/>
        <v>#DIV/0!</v>
      </c>
      <c r="G92" s="241" t="e">
        <f t="shared" si="114"/>
        <v>#DIV/0!</v>
      </c>
      <c r="H92" s="241" t="e">
        <f t="shared" si="114"/>
        <v>#DIV/0!</v>
      </c>
      <c r="I92" s="241" t="e">
        <f t="shared" si="114"/>
        <v>#DIV/0!</v>
      </c>
      <c r="J92" s="241" t="e">
        <f t="shared" si="114"/>
        <v>#DIV/0!</v>
      </c>
      <c r="K92" s="241" t="e">
        <f t="shared" si="114"/>
        <v>#DIV/0!</v>
      </c>
      <c r="L92" s="241" t="e">
        <f t="shared" si="114"/>
        <v>#DIV/0!</v>
      </c>
      <c r="M92" s="241" t="e">
        <f t="shared" si="114"/>
        <v>#DIV/0!</v>
      </c>
      <c r="N92" s="241" t="e">
        <f t="shared" si="114"/>
        <v>#DIV/0!</v>
      </c>
      <c r="O92" s="241" t="e">
        <f t="shared" si="114"/>
        <v>#DIV/0!</v>
      </c>
      <c r="P92" s="241" t="e">
        <f t="shared" si="114"/>
        <v>#DIV/0!</v>
      </c>
      <c r="Q92" s="241" t="e">
        <f t="shared" si="114"/>
        <v>#DIV/0!</v>
      </c>
      <c r="R92" s="241" t="e">
        <f t="shared" si="114"/>
        <v>#DIV/0!</v>
      </c>
      <c r="S92" s="241" t="e">
        <f t="shared" si="114"/>
        <v>#DIV/0!</v>
      </c>
      <c r="T92" s="241" t="e">
        <f t="shared" si="114"/>
        <v>#DIV/0!</v>
      </c>
      <c r="U92" s="241" t="e">
        <f t="shared" si="114"/>
        <v>#DIV/0!</v>
      </c>
      <c r="V92" s="241" t="e">
        <f t="shared" si="114"/>
        <v>#DIV/0!</v>
      </c>
      <c r="W92" s="241" t="e">
        <f t="shared" si="114"/>
        <v>#DIV/0!</v>
      </c>
      <c r="X92" s="241" t="e">
        <f t="shared" si="114"/>
        <v>#DIV/0!</v>
      </c>
      <c r="Y92" s="241" t="e">
        <f t="shared" si="114"/>
        <v>#DIV/0!</v>
      </c>
      <c r="Z92" s="241" t="e">
        <f t="shared" si="114"/>
        <v>#DIV/0!</v>
      </c>
      <c r="AA92" s="241" t="e">
        <f t="shared" ref="AA92:AK92" si="115">+(AA81*100000)/((AA87*1000))</f>
        <v>#DIV/0!</v>
      </c>
      <c r="AB92" s="241" t="e">
        <f t="shared" si="115"/>
        <v>#DIV/0!</v>
      </c>
      <c r="AC92" s="241" t="e">
        <f t="shared" si="115"/>
        <v>#DIV/0!</v>
      </c>
      <c r="AD92" s="241" t="e">
        <f t="shared" si="115"/>
        <v>#DIV/0!</v>
      </c>
      <c r="AE92" s="241" t="e">
        <f t="shared" si="115"/>
        <v>#DIV/0!</v>
      </c>
      <c r="AF92" s="241" t="e">
        <f t="shared" si="115"/>
        <v>#DIV/0!</v>
      </c>
      <c r="AG92" s="241" t="e">
        <f t="shared" si="115"/>
        <v>#DIV/0!</v>
      </c>
      <c r="AH92" s="241" t="e">
        <f t="shared" si="115"/>
        <v>#DIV/0!</v>
      </c>
      <c r="AI92" s="241" t="e">
        <f t="shared" si="115"/>
        <v>#DIV/0!</v>
      </c>
      <c r="AJ92" s="241" t="e">
        <f t="shared" si="115"/>
        <v>#DIV/0!</v>
      </c>
      <c r="AK92" s="241" t="e">
        <f t="shared" si="115"/>
        <v>#DIV/0!</v>
      </c>
      <c r="AL92" s="243" t="e">
        <f t="shared" si="114"/>
        <v>#DIV/0!</v>
      </c>
    </row>
  </sheetData>
  <sheetProtection algorithmName="SHA-512" hashValue="Rgq+6nyfqVFXgTeLeVG8zB7BLw+uIW15rGcLkdt1fqQWlDQpCWclrRjfw6tbHeW18/uzjpfbeXX3sjU/SmydBQ==" saltValue="2xDx4PZvNcYAvRCzdwXL/A==" spinCount="100000" sheet="1" sort="0" autoFilter="0"/>
  <mergeCells count="2">
    <mergeCell ref="B3:B4"/>
    <mergeCell ref="A3:A34"/>
  </mergeCells>
  <dataValidations count="1"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60:AK60 C81:AK81 C18:AL29" xr:uid="{00000000-0002-0000-01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2" orientation="landscape" r:id="rId1"/>
  <rowBreaks count="1" manualBreakCount="1">
    <brk id="48" max="2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/>
  </sheetPr>
  <dimension ref="A1:AN92"/>
  <sheetViews>
    <sheetView view="pageBreakPreview" zoomScale="85" zoomScaleNormal="70" zoomScaleSheetLayoutView="85" workbookViewId="0">
      <selection activeCell="R36" sqref="R36"/>
    </sheetView>
  </sheetViews>
  <sheetFormatPr baseColWidth="10" defaultRowHeight="15" x14ac:dyDescent="0.25"/>
  <cols>
    <col min="1" max="1" width="4.85546875" style="77" customWidth="1"/>
    <col min="2" max="2" width="32.140625" style="77" customWidth="1"/>
    <col min="3" max="3" width="10.7109375" style="80" customWidth="1"/>
    <col min="4" max="4" width="13.140625" style="80" customWidth="1"/>
    <col min="5" max="38" width="10.7109375" style="80" customWidth="1"/>
    <col min="39" max="39" width="11.7109375" style="80" customWidth="1"/>
    <col min="40" max="40" width="7.7109375" style="81" customWidth="1"/>
    <col min="41" max="16384" width="11.42578125" style="77"/>
  </cols>
  <sheetData>
    <row r="1" spans="1:40" ht="21" x14ac:dyDescent="0.35">
      <c r="B1" s="78" t="s">
        <v>168</v>
      </c>
      <c r="C1" s="172"/>
      <c r="D1" s="79"/>
      <c r="E1" s="79"/>
      <c r="F1" s="79"/>
      <c r="G1" s="79"/>
      <c r="H1" s="79"/>
      <c r="I1" s="79"/>
      <c r="J1" s="79"/>
      <c r="K1" s="79"/>
      <c r="M1" s="80" t="s">
        <v>105</v>
      </c>
      <c r="O1" s="159"/>
      <c r="Q1" s="80" t="s">
        <v>106</v>
      </c>
      <c r="S1" s="160"/>
      <c r="T1" s="79"/>
      <c r="U1" s="79"/>
    </row>
    <row r="2" spans="1:40" ht="10.5" customHeight="1" thickBot="1" x14ac:dyDescent="0.4">
      <c r="B2" s="82"/>
    </row>
    <row r="3" spans="1:40" s="83" customFormat="1" ht="51" customHeight="1" x14ac:dyDescent="0.25">
      <c r="A3" s="629" t="str">
        <f>"ESCENARIO "&amp;'Balance + PyG'!H1</f>
        <v>ESCENARIO PESIMISTA</v>
      </c>
      <c r="B3" s="628" t="s">
        <v>148</v>
      </c>
      <c r="C3" s="244">
        <f>+LR_Ruta_1!C$3</f>
        <v>44197</v>
      </c>
      <c r="D3" s="245">
        <f>+LR_Ruta_1!D$3</f>
        <v>44228</v>
      </c>
      <c r="E3" s="245">
        <f>+LR_Ruta_1!E$3</f>
        <v>44256</v>
      </c>
      <c r="F3" s="245">
        <f>+LR_Ruta_1!F$3</f>
        <v>44287</v>
      </c>
      <c r="G3" s="245">
        <f>+LR_Ruta_1!G$3</f>
        <v>44317</v>
      </c>
      <c r="H3" s="245">
        <f>+LR_Ruta_1!H$3</f>
        <v>44348</v>
      </c>
      <c r="I3" s="245">
        <f>+LR_Ruta_1!I$3</f>
        <v>44378</v>
      </c>
      <c r="J3" s="245">
        <f>+LR_Ruta_1!J$3</f>
        <v>44409</v>
      </c>
      <c r="K3" s="245">
        <f>+LR_Ruta_1!K$3</f>
        <v>44440</v>
      </c>
      <c r="L3" s="245">
        <f>+LR_Ruta_1!L$3</f>
        <v>44470</v>
      </c>
      <c r="M3" s="245">
        <f>+LR_Ruta_1!M$3</f>
        <v>44501</v>
      </c>
      <c r="N3" s="245">
        <f>+LR_Ruta_1!N$3</f>
        <v>44531</v>
      </c>
      <c r="O3" s="245">
        <f>+LR_Ruta_1!O$3</f>
        <v>44562</v>
      </c>
      <c r="P3" s="245">
        <f>+LR_Ruta_1!P$3</f>
        <v>44593</v>
      </c>
      <c r="Q3" s="245">
        <f>+LR_Ruta_1!Q$3</f>
        <v>44621</v>
      </c>
      <c r="R3" s="245">
        <f>+LR_Ruta_1!R$3</f>
        <v>44652</v>
      </c>
      <c r="S3" s="245">
        <f>+LR_Ruta_1!S$3</f>
        <v>44682</v>
      </c>
      <c r="T3" s="245">
        <f>+LR_Ruta_1!T$3</f>
        <v>44713</v>
      </c>
      <c r="U3" s="245">
        <f>+LR_Ruta_1!U$3</f>
        <v>44743</v>
      </c>
      <c r="V3" s="245">
        <f>+LR_Ruta_1!V$3</f>
        <v>44774</v>
      </c>
      <c r="W3" s="245">
        <f>+LR_Ruta_1!W$3</f>
        <v>44805</v>
      </c>
      <c r="X3" s="245">
        <f>+LR_Ruta_1!X$3</f>
        <v>44835</v>
      </c>
      <c r="Y3" s="245">
        <f>+LR_Ruta_1!Y$3</f>
        <v>44866</v>
      </c>
      <c r="Z3" s="245">
        <f>+LR_Ruta_1!Z$3</f>
        <v>44896</v>
      </c>
      <c r="AA3" s="245">
        <f>+LR_Ruta_1!AA$3</f>
        <v>44927</v>
      </c>
      <c r="AB3" s="245">
        <f>+LR_Ruta_1!AB$3</f>
        <v>44958</v>
      </c>
      <c r="AC3" s="245">
        <f>+LR_Ruta_1!AC$3</f>
        <v>44986</v>
      </c>
      <c r="AD3" s="245">
        <f>+LR_Ruta_1!AD$3</f>
        <v>45017</v>
      </c>
      <c r="AE3" s="245">
        <f>+LR_Ruta_1!AE$3</f>
        <v>45047</v>
      </c>
      <c r="AF3" s="245">
        <f>+LR_Ruta_1!AF$3</f>
        <v>45078</v>
      </c>
      <c r="AG3" s="245">
        <f>+LR_Ruta_1!AG$3</f>
        <v>45108</v>
      </c>
      <c r="AH3" s="245">
        <f>+LR_Ruta_1!AH$3</f>
        <v>45139</v>
      </c>
      <c r="AI3" s="245">
        <f>+LR_Ruta_1!AI$3</f>
        <v>45170</v>
      </c>
      <c r="AJ3" s="245">
        <f>+LR_Ruta_1!AJ$3</f>
        <v>45200</v>
      </c>
      <c r="AK3" s="245">
        <f>+LR_Ruta_1!AK$3</f>
        <v>45231</v>
      </c>
      <c r="AL3" s="579">
        <f>+LR_Ruta_1!AL$3</f>
        <v>45261</v>
      </c>
      <c r="AM3" s="84"/>
      <c r="AN3" s="84"/>
    </row>
    <row r="4" spans="1:40" s="83" customFormat="1" ht="19.5" customHeight="1" x14ac:dyDescent="0.25">
      <c r="A4" s="629"/>
      <c r="B4" s="628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607"/>
      <c r="AM4" s="84"/>
      <c r="AN4" s="84"/>
    </row>
    <row r="5" spans="1:40" ht="11.25" customHeight="1" thickBot="1" x14ac:dyDescent="0.3">
      <c r="A5" s="629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13"/>
      <c r="AM5" s="81"/>
    </row>
    <row r="6" spans="1:40" ht="15.75" thickBot="1" x14ac:dyDescent="0.3">
      <c r="A6" s="629"/>
      <c r="B6" s="89" t="s">
        <v>23</v>
      </c>
      <c r="C6" s="176">
        <f>+C13+C14+C15</f>
        <v>0</v>
      </c>
      <c r="D6" s="177">
        <f t="shared" ref="D6:AL6" si="0">+D13+D14+D15</f>
        <v>0</v>
      </c>
      <c r="E6" s="177">
        <f t="shared" si="0"/>
        <v>0</v>
      </c>
      <c r="F6" s="177">
        <f t="shared" si="0"/>
        <v>0</v>
      </c>
      <c r="G6" s="177">
        <f t="shared" si="0"/>
        <v>0</v>
      </c>
      <c r="H6" s="177">
        <f t="shared" si="0"/>
        <v>0</v>
      </c>
      <c r="I6" s="177">
        <f t="shared" si="0"/>
        <v>0</v>
      </c>
      <c r="J6" s="177">
        <f t="shared" si="0"/>
        <v>0</v>
      </c>
      <c r="K6" s="177">
        <f t="shared" si="0"/>
        <v>0</v>
      </c>
      <c r="L6" s="177">
        <f t="shared" si="0"/>
        <v>0</v>
      </c>
      <c r="M6" s="177">
        <f t="shared" si="0"/>
        <v>0</v>
      </c>
      <c r="N6" s="177">
        <f t="shared" si="0"/>
        <v>0</v>
      </c>
      <c r="O6" s="178">
        <f t="shared" si="0"/>
        <v>0</v>
      </c>
      <c r="P6" s="177">
        <f t="shared" si="0"/>
        <v>0</v>
      </c>
      <c r="Q6" s="177">
        <f t="shared" si="0"/>
        <v>0</v>
      </c>
      <c r="R6" s="177">
        <f t="shared" si="0"/>
        <v>0</v>
      </c>
      <c r="S6" s="177">
        <f t="shared" si="0"/>
        <v>0</v>
      </c>
      <c r="T6" s="177">
        <f t="shared" si="0"/>
        <v>0</v>
      </c>
      <c r="U6" s="177">
        <f t="shared" si="0"/>
        <v>0</v>
      </c>
      <c r="V6" s="177">
        <f t="shared" si="0"/>
        <v>0</v>
      </c>
      <c r="W6" s="177">
        <f t="shared" si="0"/>
        <v>0</v>
      </c>
      <c r="X6" s="177">
        <f t="shared" si="0"/>
        <v>0</v>
      </c>
      <c r="Y6" s="177">
        <f t="shared" si="0"/>
        <v>0</v>
      </c>
      <c r="Z6" s="177">
        <f t="shared" ref="Z6:AK6" si="1">+Z13+Z14+Z15</f>
        <v>0</v>
      </c>
      <c r="AA6" s="177">
        <f t="shared" si="1"/>
        <v>0</v>
      </c>
      <c r="AB6" s="177">
        <f t="shared" si="1"/>
        <v>0</v>
      </c>
      <c r="AC6" s="177">
        <f t="shared" si="1"/>
        <v>0</v>
      </c>
      <c r="AD6" s="177">
        <f t="shared" si="1"/>
        <v>0</v>
      </c>
      <c r="AE6" s="177">
        <f t="shared" si="1"/>
        <v>0</v>
      </c>
      <c r="AF6" s="177">
        <f t="shared" si="1"/>
        <v>0</v>
      </c>
      <c r="AG6" s="177">
        <f t="shared" si="1"/>
        <v>0</v>
      </c>
      <c r="AH6" s="177">
        <f t="shared" si="1"/>
        <v>0</v>
      </c>
      <c r="AI6" s="177">
        <f t="shared" si="1"/>
        <v>0</v>
      </c>
      <c r="AJ6" s="177">
        <f t="shared" si="1"/>
        <v>0</v>
      </c>
      <c r="AK6" s="177">
        <f t="shared" si="1"/>
        <v>0</v>
      </c>
      <c r="AL6" s="623">
        <f t="shared" si="0"/>
        <v>0</v>
      </c>
      <c r="AM6" s="90"/>
      <c r="AN6" s="91"/>
    </row>
    <row r="7" spans="1:40" x14ac:dyDescent="0.25">
      <c r="A7" s="629"/>
      <c r="B7" s="92" t="s">
        <v>93</v>
      </c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609"/>
      <c r="AM7" s="93"/>
      <c r="AN7" s="91"/>
    </row>
    <row r="8" spans="1:40" x14ac:dyDescent="0.25">
      <c r="A8" s="629"/>
      <c r="B8" s="94" t="s">
        <v>149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70"/>
      <c r="AM8" s="93"/>
      <c r="AN8" s="91"/>
    </row>
    <row r="9" spans="1:40" x14ac:dyDescent="0.25">
      <c r="A9" s="629"/>
      <c r="B9" s="94" t="s">
        <v>89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70"/>
      <c r="AM9" s="93"/>
      <c r="AN9" s="91"/>
    </row>
    <row r="10" spans="1:40" x14ac:dyDescent="0.25">
      <c r="A10" s="629"/>
      <c r="B10" s="94" t="s">
        <v>90</v>
      </c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610"/>
      <c r="AM10" s="95"/>
      <c r="AN10" s="91"/>
    </row>
    <row r="11" spans="1:40" ht="15.75" thickBot="1" x14ac:dyDescent="0.3">
      <c r="A11" s="629"/>
      <c r="B11" s="96" t="s">
        <v>169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611"/>
      <c r="AM11" s="97"/>
      <c r="AN11" s="91"/>
    </row>
    <row r="12" spans="1:40" x14ac:dyDescent="0.25">
      <c r="A12" s="629"/>
      <c r="B12" s="94" t="s">
        <v>95</v>
      </c>
      <c r="C12" s="217">
        <f>+C7*C8*C9</f>
        <v>0</v>
      </c>
      <c r="D12" s="218">
        <f t="shared" ref="D12:AL12" si="2">+D7*D8*D9</f>
        <v>0</v>
      </c>
      <c r="E12" s="218">
        <f t="shared" si="2"/>
        <v>0</v>
      </c>
      <c r="F12" s="218">
        <f t="shared" si="2"/>
        <v>0</v>
      </c>
      <c r="G12" s="218">
        <f t="shared" si="2"/>
        <v>0</v>
      </c>
      <c r="H12" s="218">
        <f t="shared" si="2"/>
        <v>0</v>
      </c>
      <c r="I12" s="218">
        <f t="shared" si="2"/>
        <v>0</v>
      </c>
      <c r="J12" s="218">
        <f t="shared" si="2"/>
        <v>0</v>
      </c>
      <c r="K12" s="218">
        <f t="shared" si="2"/>
        <v>0</v>
      </c>
      <c r="L12" s="218">
        <f t="shared" si="2"/>
        <v>0</v>
      </c>
      <c r="M12" s="218">
        <f t="shared" si="2"/>
        <v>0</v>
      </c>
      <c r="N12" s="218">
        <f t="shared" si="2"/>
        <v>0</v>
      </c>
      <c r="O12" s="219">
        <f t="shared" si="2"/>
        <v>0</v>
      </c>
      <c r="P12" s="218">
        <f t="shared" si="2"/>
        <v>0</v>
      </c>
      <c r="Q12" s="218">
        <f t="shared" si="2"/>
        <v>0</v>
      </c>
      <c r="R12" s="218">
        <f t="shared" si="2"/>
        <v>0</v>
      </c>
      <c r="S12" s="218">
        <f t="shared" si="2"/>
        <v>0</v>
      </c>
      <c r="T12" s="218">
        <f t="shared" si="2"/>
        <v>0</v>
      </c>
      <c r="U12" s="218">
        <f t="shared" si="2"/>
        <v>0</v>
      </c>
      <c r="V12" s="218">
        <f t="shared" si="2"/>
        <v>0</v>
      </c>
      <c r="W12" s="218">
        <f t="shared" si="2"/>
        <v>0</v>
      </c>
      <c r="X12" s="218">
        <f t="shared" si="2"/>
        <v>0</v>
      </c>
      <c r="Y12" s="218">
        <f t="shared" si="2"/>
        <v>0</v>
      </c>
      <c r="Z12" s="218">
        <f t="shared" ref="Z12:AK12" si="3">+Z7*Z8*Z9</f>
        <v>0</v>
      </c>
      <c r="AA12" s="218">
        <f t="shared" si="3"/>
        <v>0</v>
      </c>
      <c r="AB12" s="218">
        <f t="shared" si="3"/>
        <v>0</v>
      </c>
      <c r="AC12" s="218">
        <f t="shared" si="3"/>
        <v>0</v>
      </c>
      <c r="AD12" s="218">
        <f t="shared" si="3"/>
        <v>0</v>
      </c>
      <c r="AE12" s="218">
        <f t="shared" si="3"/>
        <v>0</v>
      </c>
      <c r="AF12" s="218">
        <f t="shared" si="3"/>
        <v>0</v>
      </c>
      <c r="AG12" s="218">
        <f t="shared" si="3"/>
        <v>0</v>
      </c>
      <c r="AH12" s="218">
        <f t="shared" si="3"/>
        <v>0</v>
      </c>
      <c r="AI12" s="218">
        <f t="shared" si="3"/>
        <v>0</v>
      </c>
      <c r="AJ12" s="218">
        <f t="shared" si="3"/>
        <v>0</v>
      </c>
      <c r="AK12" s="218">
        <f t="shared" si="3"/>
        <v>0</v>
      </c>
      <c r="AL12" s="612">
        <f t="shared" si="2"/>
        <v>0</v>
      </c>
      <c r="AM12" s="93"/>
      <c r="AN12" s="91"/>
    </row>
    <row r="13" spans="1:40" x14ac:dyDescent="0.25">
      <c r="A13" s="629"/>
      <c r="B13" s="98" t="s">
        <v>142</v>
      </c>
      <c r="C13" s="220">
        <f>+(C12*C10*C11)/1000</f>
        <v>0</v>
      </c>
      <c r="D13" s="221">
        <f t="shared" ref="D13:AL13" si="4">+(D12*D10*D11)/1000</f>
        <v>0</v>
      </c>
      <c r="E13" s="221">
        <f t="shared" si="4"/>
        <v>0</v>
      </c>
      <c r="F13" s="221">
        <f t="shared" si="4"/>
        <v>0</v>
      </c>
      <c r="G13" s="221">
        <f t="shared" si="4"/>
        <v>0</v>
      </c>
      <c r="H13" s="221">
        <f t="shared" si="4"/>
        <v>0</v>
      </c>
      <c r="I13" s="221">
        <f t="shared" si="4"/>
        <v>0</v>
      </c>
      <c r="J13" s="221">
        <f t="shared" si="4"/>
        <v>0</v>
      </c>
      <c r="K13" s="221">
        <f t="shared" si="4"/>
        <v>0</v>
      </c>
      <c r="L13" s="221">
        <f t="shared" si="4"/>
        <v>0</v>
      </c>
      <c r="M13" s="221">
        <f t="shared" si="4"/>
        <v>0</v>
      </c>
      <c r="N13" s="221">
        <f t="shared" si="4"/>
        <v>0</v>
      </c>
      <c r="O13" s="222">
        <f t="shared" si="4"/>
        <v>0</v>
      </c>
      <c r="P13" s="221">
        <f t="shared" si="4"/>
        <v>0</v>
      </c>
      <c r="Q13" s="221">
        <f t="shared" si="4"/>
        <v>0</v>
      </c>
      <c r="R13" s="221">
        <f t="shared" si="4"/>
        <v>0</v>
      </c>
      <c r="S13" s="221">
        <f t="shared" si="4"/>
        <v>0</v>
      </c>
      <c r="T13" s="221">
        <f t="shared" si="4"/>
        <v>0</v>
      </c>
      <c r="U13" s="221">
        <f t="shared" si="4"/>
        <v>0</v>
      </c>
      <c r="V13" s="221">
        <f t="shared" si="4"/>
        <v>0</v>
      </c>
      <c r="W13" s="221">
        <f t="shared" si="4"/>
        <v>0</v>
      </c>
      <c r="X13" s="221">
        <f t="shared" si="4"/>
        <v>0</v>
      </c>
      <c r="Y13" s="221">
        <f t="shared" si="4"/>
        <v>0</v>
      </c>
      <c r="Z13" s="221">
        <f t="shared" ref="Z13:AK13" si="5">+(Z12*Z10*Z11)/1000</f>
        <v>0</v>
      </c>
      <c r="AA13" s="221">
        <f t="shared" si="5"/>
        <v>0</v>
      </c>
      <c r="AB13" s="221">
        <f t="shared" si="5"/>
        <v>0</v>
      </c>
      <c r="AC13" s="221">
        <f t="shared" si="5"/>
        <v>0</v>
      </c>
      <c r="AD13" s="221">
        <f t="shared" si="5"/>
        <v>0</v>
      </c>
      <c r="AE13" s="221">
        <f t="shared" si="5"/>
        <v>0</v>
      </c>
      <c r="AF13" s="221">
        <f t="shared" si="5"/>
        <v>0</v>
      </c>
      <c r="AG13" s="221">
        <f t="shared" si="5"/>
        <v>0</v>
      </c>
      <c r="AH13" s="221">
        <f t="shared" si="5"/>
        <v>0</v>
      </c>
      <c r="AI13" s="221">
        <f t="shared" si="5"/>
        <v>0</v>
      </c>
      <c r="AJ13" s="221">
        <f t="shared" si="5"/>
        <v>0</v>
      </c>
      <c r="AK13" s="221">
        <f t="shared" si="5"/>
        <v>0</v>
      </c>
      <c r="AL13" s="613">
        <f t="shared" si="4"/>
        <v>0</v>
      </c>
      <c r="AM13" s="99"/>
    </row>
    <row r="14" spans="1:40" x14ac:dyDescent="0.25">
      <c r="A14" s="629"/>
      <c r="B14" s="94" t="s">
        <v>139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614"/>
      <c r="AM14" s="99"/>
    </row>
    <row r="15" spans="1:40" ht="15.75" customHeight="1" x14ac:dyDescent="0.25">
      <c r="A15" s="629"/>
      <c r="B15" s="100" t="s">
        <v>145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615"/>
      <c r="AM15" s="99"/>
    </row>
    <row r="16" spans="1:40" ht="15.75" thickBot="1" x14ac:dyDescent="0.3">
      <c r="A16" s="629"/>
      <c r="B16" s="101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616"/>
      <c r="AM16" s="91"/>
      <c r="AN16" s="91"/>
    </row>
    <row r="17" spans="1:40" ht="15.75" thickBot="1" x14ac:dyDescent="0.3">
      <c r="A17" s="629"/>
      <c r="B17" s="89" t="s">
        <v>22</v>
      </c>
      <c r="C17" s="193">
        <f t="shared" ref="C17:AL17" si="6">SUM(C18:C29)</f>
        <v>0</v>
      </c>
      <c r="D17" s="194">
        <f t="shared" si="6"/>
        <v>0</v>
      </c>
      <c r="E17" s="194">
        <f t="shared" si="6"/>
        <v>0</v>
      </c>
      <c r="F17" s="194">
        <f t="shared" si="6"/>
        <v>0</v>
      </c>
      <c r="G17" s="194">
        <f t="shared" si="6"/>
        <v>0</v>
      </c>
      <c r="H17" s="194">
        <f t="shared" si="6"/>
        <v>0</v>
      </c>
      <c r="I17" s="194">
        <f t="shared" si="6"/>
        <v>0</v>
      </c>
      <c r="J17" s="194">
        <f t="shared" si="6"/>
        <v>0</v>
      </c>
      <c r="K17" s="194">
        <f t="shared" si="6"/>
        <v>0</v>
      </c>
      <c r="L17" s="194">
        <f t="shared" si="6"/>
        <v>0</v>
      </c>
      <c r="M17" s="194">
        <f t="shared" si="6"/>
        <v>0</v>
      </c>
      <c r="N17" s="194">
        <f t="shared" si="6"/>
        <v>0</v>
      </c>
      <c r="O17" s="195">
        <f t="shared" si="6"/>
        <v>0</v>
      </c>
      <c r="P17" s="194">
        <f t="shared" si="6"/>
        <v>0</v>
      </c>
      <c r="Q17" s="194">
        <f t="shared" si="6"/>
        <v>0</v>
      </c>
      <c r="R17" s="194">
        <f t="shared" si="6"/>
        <v>0</v>
      </c>
      <c r="S17" s="194">
        <f t="shared" si="6"/>
        <v>0</v>
      </c>
      <c r="T17" s="194">
        <f t="shared" si="6"/>
        <v>0</v>
      </c>
      <c r="U17" s="194">
        <f t="shared" si="6"/>
        <v>0</v>
      </c>
      <c r="V17" s="194">
        <f t="shared" si="6"/>
        <v>0</v>
      </c>
      <c r="W17" s="194">
        <f t="shared" si="6"/>
        <v>0</v>
      </c>
      <c r="X17" s="194">
        <f t="shared" si="6"/>
        <v>0</v>
      </c>
      <c r="Y17" s="194">
        <f t="shared" si="6"/>
        <v>0</v>
      </c>
      <c r="Z17" s="194">
        <f t="shared" ref="Z17:AK17" si="7">SUM(Z18:Z29)</f>
        <v>0</v>
      </c>
      <c r="AA17" s="194">
        <f t="shared" si="7"/>
        <v>0</v>
      </c>
      <c r="AB17" s="194">
        <f t="shared" si="7"/>
        <v>0</v>
      </c>
      <c r="AC17" s="194">
        <f t="shared" si="7"/>
        <v>0</v>
      </c>
      <c r="AD17" s="194">
        <f t="shared" si="7"/>
        <v>0</v>
      </c>
      <c r="AE17" s="194">
        <f t="shared" si="7"/>
        <v>0</v>
      </c>
      <c r="AF17" s="194">
        <f t="shared" si="7"/>
        <v>0</v>
      </c>
      <c r="AG17" s="194">
        <f t="shared" si="7"/>
        <v>0</v>
      </c>
      <c r="AH17" s="194">
        <f t="shared" si="7"/>
        <v>0</v>
      </c>
      <c r="AI17" s="194">
        <f t="shared" si="7"/>
        <v>0</v>
      </c>
      <c r="AJ17" s="194">
        <f t="shared" si="7"/>
        <v>0</v>
      </c>
      <c r="AK17" s="194">
        <f t="shared" si="7"/>
        <v>0</v>
      </c>
      <c r="AL17" s="617">
        <f t="shared" si="6"/>
        <v>0</v>
      </c>
      <c r="AM17" s="102"/>
      <c r="AN17" s="91"/>
    </row>
    <row r="18" spans="1:40" x14ac:dyDescent="0.25">
      <c r="A18" s="629"/>
      <c r="B18" s="92" t="s">
        <v>113</v>
      </c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618"/>
      <c r="AM18" s="99"/>
    </row>
    <row r="19" spans="1:40" x14ac:dyDescent="0.25">
      <c r="A19" s="629"/>
      <c r="B19" s="94" t="s">
        <v>114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618"/>
      <c r="AM19" s="99"/>
    </row>
    <row r="20" spans="1:40" s="81" customFormat="1" x14ac:dyDescent="0.25">
      <c r="A20" s="629"/>
      <c r="B20" s="94" t="s">
        <v>115</v>
      </c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618"/>
      <c r="AM20" s="99"/>
    </row>
    <row r="21" spans="1:40" s="81" customFormat="1" x14ac:dyDescent="0.25">
      <c r="A21" s="629"/>
      <c r="B21" s="94" t="s">
        <v>116</v>
      </c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618"/>
      <c r="AM21" s="99"/>
    </row>
    <row r="22" spans="1:40" s="81" customFormat="1" x14ac:dyDescent="0.25">
      <c r="A22" s="629"/>
      <c r="B22" s="94" t="s">
        <v>117</v>
      </c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618"/>
      <c r="AM22" s="99"/>
    </row>
    <row r="23" spans="1:40" s="81" customFormat="1" x14ac:dyDescent="0.25">
      <c r="A23" s="629"/>
      <c r="B23" s="94" t="s">
        <v>118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618"/>
      <c r="AM23" s="99"/>
    </row>
    <row r="24" spans="1:40" s="81" customFormat="1" x14ac:dyDescent="0.25">
      <c r="A24" s="629"/>
      <c r="B24" s="94" t="s">
        <v>119</v>
      </c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618"/>
      <c r="AM24" s="99"/>
    </row>
    <row r="25" spans="1:40" s="81" customFormat="1" x14ac:dyDescent="0.25">
      <c r="A25" s="629"/>
      <c r="B25" s="94" t="s">
        <v>120</v>
      </c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618"/>
      <c r="AM25" s="99"/>
    </row>
    <row r="26" spans="1:40" s="81" customFormat="1" x14ac:dyDescent="0.25">
      <c r="A26" s="629"/>
      <c r="B26" s="94" t="s">
        <v>121</v>
      </c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618"/>
      <c r="AM26" s="99"/>
    </row>
    <row r="27" spans="1:40" s="81" customFormat="1" x14ac:dyDescent="0.25">
      <c r="A27" s="629"/>
      <c r="B27" s="94" t="s">
        <v>122</v>
      </c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618"/>
      <c r="AM27" s="99"/>
    </row>
    <row r="28" spans="1:40" s="81" customFormat="1" x14ac:dyDescent="0.25">
      <c r="A28" s="629"/>
      <c r="B28" s="94" t="s">
        <v>123</v>
      </c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618"/>
      <c r="AM28" s="99"/>
    </row>
    <row r="29" spans="1:40" s="81" customFormat="1" ht="15.75" thickBot="1" x14ac:dyDescent="0.3">
      <c r="A29" s="629"/>
      <c r="B29" s="96" t="s">
        <v>124</v>
      </c>
      <c r="C29" s="198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618"/>
      <c r="AM29" s="99"/>
    </row>
    <row r="30" spans="1:40" ht="15.75" thickBot="1" x14ac:dyDescent="0.3">
      <c r="A30" s="629"/>
      <c r="B30" s="89" t="s">
        <v>107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619"/>
      <c r="AM30" s="81"/>
    </row>
    <row r="31" spans="1:40" x14ac:dyDescent="0.25">
      <c r="A31" s="629"/>
      <c r="B31" s="105" t="s">
        <v>165</v>
      </c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609"/>
      <c r="AM31" s="93"/>
    </row>
    <row r="32" spans="1:40" x14ac:dyDescent="0.25">
      <c r="A32" s="629"/>
      <c r="B32" s="105" t="s">
        <v>164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70"/>
      <c r="AM32" s="93"/>
    </row>
    <row r="33" spans="1:40" x14ac:dyDescent="0.25">
      <c r="A33" s="629"/>
      <c r="B33" s="105" t="s">
        <v>162</v>
      </c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620"/>
      <c r="AM33" s="81"/>
    </row>
    <row r="34" spans="1:40" ht="15.75" thickBot="1" x14ac:dyDescent="0.3">
      <c r="A34" s="629"/>
      <c r="B34" s="105" t="s">
        <v>163</v>
      </c>
      <c r="C34" s="208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621"/>
      <c r="AM34" s="81"/>
    </row>
    <row r="35" spans="1:40" ht="15.75" thickBot="1" x14ac:dyDescent="0.3">
      <c r="A35" s="119"/>
      <c r="B35" s="105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3"/>
      <c r="AM35" s="81"/>
    </row>
    <row r="36" spans="1:40" x14ac:dyDescent="0.25">
      <c r="A36" s="119"/>
      <c r="B36" s="110" t="s">
        <v>95</v>
      </c>
      <c r="C36" s="223">
        <f>+C7*C8*C9</f>
        <v>0</v>
      </c>
      <c r="D36" s="223">
        <f t="shared" ref="D36:AL36" si="8">+D7*D8*D9</f>
        <v>0</v>
      </c>
      <c r="E36" s="223">
        <f t="shared" si="8"/>
        <v>0</v>
      </c>
      <c r="F36" s="223">
        <f t="shared" si="8"/>
        <v>0</v>
      </c>
      <c r="G36" s="223">
        <f t="shared" si="8"/>
        <v>0</v>
      </c>
      <c r="H36" s="223">
        <f t="shared" si="8"/>
        <v>0</v>
      </c>
      <c r="I36" s="223">
        <f t="shared" si="8"/>
        <v>0</v>
      </c>
      <c r="J36" s="223">
        <f t="shared" si="8"/>
        <v>0</v>
      </c>
      <c r="K36" s="223">
        <f t="shared" si="8"/>
        <v>0</v>
      </c>
      <c r="L36" s="223">
        <f t="shared" si="8"/>
        <v>0</v>
      </c>
      <c r="M36" s="223">
        <f t="shared" si="8"/>
        <v>0</v>
      </c>
      <c r="N36" s="223">
        <f t="shared" si="8"/>
        <v>0</v>
      </c>
      <c r="O36" s="223">
        <f t="shared" si="8"/>
        <v>0</v>
      </c>
      <c r="P36" s="223">
        <f t="shared" si="8"/>
        <v>0</v>
      </c>
      <c r="Q36" s="223">
        <f t="shared" si="8"/>
        <v>0</v>
      </c>
      <c r="R36" s="223">
        <f t="shared" si="8"/>
        <v>0</v>
      </c>
      <c r="S36" s="223">
        <f t="shared" si="8"/>
        <v>0</v>
      </c>
      <c r="T36" s="223">
        <f t="shared" si="8"/>
        <v>0</v>
      </c>
      <c r="U36" s="223">
        <f t="shared" si="8"/>
        <v>0</v>
      </c>
      <c r="V36" s="223">
        <f t="shared" si="8"/>
        <v>0</v>
      </c>
      <c r="W36" s="223">
        <f t="shared" si="8"/>
        <v>0</v>
      </c>
      <c r="X36" s="223">
        <f t="shared" si="8"/>
        <v>0</v>
      </c>
      <c r="Y36" s="223">
        <f t="shared" si="8"/>
        <v>0</v>
      </c>
      <c r="Z36" s="223">
        <f t="shared" ref="Z36:AK36" si="9">+Z7*Z8*Z9</f>
        <v>0</v>
      </c>
      <c r="AA36" s="223">
        <f t="shared" si="9"/>
        <v>0</v>
      </c>
      <c r="AB36" s="223">
        <f t="shared" si="9"/>
        <v>0</v>
      </c>
      <c r="AC36" s="223">
        <f t="shared" si="9"/>
        <v>0</v>
      </c>
      <c r="AD36" s="223">
        <f t="shared" si="9"/>
        <v>0</v>
      </c>
      <c r="AE36" s="223">
        <f t="shared" si="9"/>
        <v>0</v>
      </c>
      <c r="AF36" s="223">
        <f t="shared" si="9"/>
        <v>0</v>
      </c>
      <c r="AG36" s="223">
        <f t="shared" si="9"/>
        <v>0</v>
      </c>
      <c r="AH36" s="223">
        <f t="shared" si="9"/>
        <v>0</v>
      </c>
      <c r="AI36" s="223">
        <f t="shared" si="9"/>
        <v>0</v>
      </c>
      <c r="AJ36" s="223">
        <f t="shared" si="9"/>
        <v>0</v>
      </c>
      <c r="AK36" s="223">
        <f t="shared" si="9"/>
        <v>0</v>
      </c>
      <c r="AL36" s="225">
        <f t="shared" si="8"/>
        <v>0</v>
      </c>
      <c r="AM36" s="81"/>
    </row>
    <row r="37" spans="1:40" s="80" customFormat="1" x14ac:dyDescent="0.25">
      <c r="B37" s="226" t="s">
        <v>101</v>
      </c>
      <c r="C37" s="121">
        <f>+C36*C10</f>
        <v>0</v>
      </c>
      <c r="D37" s="121">
        <f t="shared" ref="D37:AL37" si="10">+D36*D10</f>
        <v>0</v>
      </c>
      <c r="E37" s="121">
        <f t="shared" si="10"/>
        <v>0</v>
      </c>
      <c r="F37" s="121">
        <f t="shared" si="10"/>
        <v>0</v>
      </c>
      <c r="G37" s="121">
        <f t="shared" si="10"/>
        <v>0</v>
      </c>
      <c r="H37" s="121">
        <f t="shared" si="10"/>
        <v>0</v>
      </c>
      <c r="I37" s="121">
        <f t="shared" si="10"/>
        <v>0</v>
      </c>
      <c r="J37" s="121">
        <f t="shared" si="10"/>
        <v>0</v>
      </c>
      <c r="K37" s="121">
        <f t="shared" si="10"/>
        <v>0</v>
      </c>
      <c r="L37" s="121">
        <f t="shared" si="10"/>
        <v>0</v>
      </c>
      <c r="M37" s="121">
        <f t="shared" si="10"/>
        <v>0</v>
      </c>
      <c r="N37" s="121">
        <f t="shared" si="10"/>
        <v>0</v>
      </c>
      <c r="O37" s="121">
        <f t="shared" si="10"/>
        <v>0</v>
      </c>
      <c r="P37" s="121">
        <f t="shared" si="10"/>
        <v>0</v>
      </c>
      <c r="Q37" s="121">
        <f t="shared" si="10"/>
        <v>0</v>
      </c>
      <c r="R37" s="121">
        <f t="shared" si="10"/>
        <v>0</v>
      </c>
      <c r="S37" s="121">
        <f t="shared" si="10"/>
        <v>0</v>
      </c>
      <c r="T37" s="121">
        <f t="shared" si="10"/>
        <v>0</v>
      </c>
      <c r="U37" s="121">
        <f t="shared" si="10"/>
        <v>0</v>
      </c>
      <c r="V37" s="121">
        <f t="shared" si="10"/>
        <v>0</v>
      </c>
      <c r="W37" s="121">
        <f t="shared" si="10"/>
        <v>0</v>
      </c>
      <c r="X37" s="121">
        <f t="shared" si="10"/>
        <v>0</v>
      </c>
      <c r="Y37" s="121">
        <f t="shared" si="10"/>
        <v>0</v>
      </c>
      <c r="Z37" s="121">
        <f t="shared" ref="Z37:AK37" si="11">+Z36*Z10</f>
        <v>0</v>
      </c>
      <c r="AA37" s="121">
        <f t="shared" si="11"/>
        <v>0</v>
      </c>
      <c r="AB37" s="121">
        <f t="shared" si="11"/>
        <v>0</v>
      </c>
      <c r="AC37" s="121">
        <f t="shared" si="11"/>
        <v>0</v>
      </c>
      <c r="AD37" s="121">
        <f t="shared" si="11"/>
        <v>0</v>
      </c>
      <c r="AE37" s="121">
        <f t="shared" si="11"/>
        <v>0</v>
      </c>
      <c r="AF37" s="121">
        <f t="shared" si="11"/>
        <v>0</v>
      </c>
      <c r="AG37" s="121">
        <f t="shared" si="11"/>
        <v>0</v>
      </c>
      <c r="AH37" s="121">
        <f t="shared" si="11"/>
        <v>0</v>
      </c>
      <c r="AI37" s="121">
        <f t="shared" si="11"/>
        <v>0</v>
      </c>
      <c r="AJ37" s="121">
        <f t="shared" si="11"/>
        <v>0</v>
      </c>
      <c r="AK37" s="121">
        <f t="shared" si="11"/>
        <v>0</v>
      </c>
      <c r="AL37" s="123">
        <f t="shared" si="10"/>
        <v>0</v>
      </c>
      <c r="AM37" s="81"/>
      <c r="AN37" s="81"/>
    </row>
    <row r="38" spans="1:40" ht="30" x14ac:dyDescent="0.25">
      <c r="B38" s="227" t="s">
        <v>103</v>
      </c>
      <c r="C38" s="121">
        <f>+(C36*C10*C11)/1000</f>
        <v>0</v>
      </c>
      <c r="D38" s="121">
        <f t="shared" ref="D38:AL38" si="12">+(D36*D10*D11)/1000</f>
        <v>0</v>
      </c>
      <c r="E38" s="121">
        <f t="shared" si="12"/>
        <v>0</v>
      </c>
      <c r="F38" s="121">
        <f t="shared" si="12"/>
        <v>0</v>
      </c>
      <c r="G38" s="121">
        <f t="shared" si="12"/>
        <v>0</v>
      </c>
      <c r="H38" s="121">
        <f t="shared" si="12"/>
        <v>0</v>
      </c>
      <c r="I38" s="121">
        <f t="shared" si="12"/>
        <v>0</v>
      </c>
      <c r="J38" s="121">
        <f t="shared" si="12"/>
        <v>0</v>
      </c>
      <c r="K38" s="121">
        <f t="shared" si="12"/>
        <v>0</v>
      </c>
      <c r="L38" s="121">
        <f t="shared" si="12"/>
        <v>0</v>
      </c>
      <c r="M38" s="121">
        <f t="shared" si="12"/>
        <v>0</v>
      </c>
      <c r="N38" s="121">
        <f t="shared" si="12"/>
        <v>0</v>
      </c>
      <c r="O38" s="121">
        <f t="shared" si="12"/>
        <v>0</v>
      </c>
      <c r="P38" s="121">
        <f t="shared" si="12"/>
        <v>0</v>
      </c>
      <c r="Q38" s="121">
        <f t="shared" si="12"/>
        <v>0</v>
      </c>
      <c r="R38" s="121">
        <f t="shared" si="12"/>
        <v>0</v>
      </c>
      <c r="S38" s="121">
        <f t="shared" si="12"/>
        <v>0</v>
      </c>
      <c r="T38" s="121">
        <f t="shared" si="12"/>
        <v>0</v>
      </c>
      <c r="U38" s="121">
        <f t="shared" si="12"/>
        <v>0</v>
      </c>
      <c r="V38" s="121">
        <f t="shared" si="12"/>
        <v>0</v>
      </c>
      <c r="W38" s="121">
        <f t="shared" si="12"/>
        <v>0</v>
      </c>
      <c r="X38" s="121">
        <f t="shared" si="12"/>
        <v>0</v>
      </c>
      <c r="Y38" s="121">
        <f t="shared" si="12"/>
        <v>0</v>
      </c>
      <c r="Z38" s="121">
        <f t="shared" ref="Z38:AK38" si="13">+(Z36*Z10*Z11)/1000</f>
        <v>0</v>
      </c>
      <c r="AA38" s="121">
        <f t="shared" si="13"/>
        <v>0</v>
      </c>
      <c r="AB38" s="121">
        <f t="shared" si="13"/>
        <v>0</v>
      </c>
      <c r="AC38" s="121">
        <f t="shared" si="13"/>
        <v>0</v>
      </c>
      <c r="AD38" s="121">
        <f t="shared" si="13"/>
        <v>0</v>
      </c>
      <c r="AE38" s="121">
        <f t="shared" si="13"/>
        <v>0</v>
      </c>
      <c r="AF38" s="121">
        <f t="shared" si="13"/>
        <v>0</v>
      </c>
      <c r="AG38" s="121">
        <f t="shared" si="13"/>
        <v>0</v>
      </c>
      <c r="AH38" s="121">
        <f t="shared" si="13"/>
        <v>0</v>
      </c>
      <c r="AI38" s="121">
        <f t="shared" si="13"/>
        <v>0</v>
      </c>
      <c r="AJ38" s="121">
        <f t="shared" si="13"/>
        <v>0</v>
      </c>
      <c r="AK38" s="121">
        <f t="shared" si="13"/>
        <v>0</v>
      </c>
      <c r="AL38" s="123">
        <f t="shared" si="12"/>
        <v>0</v>
      </c>
    </row>
    <row r="39" spans="1:40" ht="18" customHeight="1" x14ac:dyDescent="0.25">
      <c r="B39" s="228" t="s">
        <v>98</v>
      </c>
      <c r="C39" s="121">
        <f>+$O$1*C7*C8</f>
        <v>0</v>
      </c>
      <c r="D39" s="121">
        <f t="shared" ref="D39:AL39" si="14">+$O$1*D7*D8</f>
        <v>0</v>
      </c>
      <c r="E39" s="121">
        <f t="shared" si="14"/>
        <v>0</v>
      </c>
      <c r="F39" s="121">
        <f t="shared" si="14"/>
        <v>0</v>
      </c>
      <c r="G39" s="121">
        <f t="shared" si="14"/>
        <v>0</v>
      </c>
      <c r="H39" s="121">
        <f t="shared" si="14"/>
        <v>0</v>
      </c>
      <c r="I39" s="121">
        <f t="shared" si="14"/>
        <v>0</v>
      </c>
      <c r="J39" s="121">
        <f t="shared" si="14"/>
        <v>0</v>
      </c>
      <c r="K39" s="121">
        <f t="shared" si="14"/>
        <v>0</v>
      </c>
      <c r="L39" s="121">
        <f t="shared" si="14"/>
        <v>0</v>
      </c>
      <c r="M39" s="121">
        <f t="shared" si="14"/>
        <v>0</v>
      </c>
      <c r="N39" s="121">
        <f t="shared" si="14"/>
        <v>0</v>
      </c>
      <c r="O39" s="121">
        <f t="shared" si="14"/>
        <v>0</v>
      </c>
      <c r="P39" s="121">
        <f t="shared" si="14"/>
        <v>0</v>
      </c>
      <c r="Q39" s="121">
        <f t="shared" si="14"/>
        <v>0</v>
      </c>
      <c r="R39" s="121">
        <f t="shared" si="14"/>
        <v>0</v>
      </c>
      <c r="S39" s="121">
        <f t="shared" si="14"/>
        <v>0</v>
      </c>
      <c r="T39" s="121">
        <f t="shared" si="14"/>
        <v>0</v>
      </c>
      <c r="U39" s="121">
        <f t="shared" si="14"/>
        <v>0</v>
      </c>
      <c r="V39" s="121">
        <f t="shared" si="14"/>
        <v>0</v>
      </c>
      <c r="W39" s="121">
        <f t="shared" si="14"/>
        <v>0</v>
      </c>
      <c r="X39" s="121">
        <f t="shared" si="14"/>
        <v>0</v>
      </c>
      <c r="Y39" s="121">
        <f t="shared" si="14"/>
        <v>0</v>
      </c>
      <c r="Z39" s="121">
        <f t="shared" ref="Z39:AK39" si="15">+$O$1*Z7*Z8</f>
        <v>0</v>
      </c>
      <c r="AA39" s="121">
        <f t="shared" si="15"/>
        <v>0</v>
      </c>
      <c r="AB39" s="121">
        <f t="shared" si="15"/>
        <v>0</v>
      </c>
      <c r="AC39" s="121">
        <f t="shared" si="15"/>
        <v>0</v>
      </c>
      <c r="AD39" s="121">
        <f t="shared" si="15"/>
        <v>0</v>
      </c>
      <c r="AE39" s="121">
        <f t="shared" si="15"/>
        <v>0</v>
      </c>
      <c r="AF39" s="121">
        <f t="shared" si="15"/>
        <v>0</v>
      </c>
      <c r="AG39" s="121">
        <f t="shared" si="15"/>
        <v>0</v>
      </c>
      <c r="AH39" s="121">
        <f t="shared" si="15"/>
        <v>0</v>
      </c>
      <c r="AI39" s="121">
        <f t="shared" si="15"/>
        <v>0</v>
      </c>
      <c r="AJ39" s="121">
        <f t="shared" si="15"/>
        <v>0</v>
      </c>
      <c r="AK39" s="121">
        <f t="shared" si="15"/>
        <v>0</v>
      </c>
      <c r="AL39" s="123">
        <f t="shared" si="14"/>
        <v>0</v>
      </c>
    </row>
    <row r="40" spans="1:40" ht="30" x14ac:dyDescent="0.25">
      <c r="B40" s="120" t="s">
        <v>99</v>
      </c>
      <c r="C40" s="121">
        <f>+((C36*C10)*C39)/1000000</f>
        <v>0</v>
      </c>
      <c r="D40" s="121">
        <f t="shared" ref="D40:AL40" si="16">+((D36*D10)*D39)/1000000</f>
        <v>0</v>
      </c>
      <c r="E40" s="121">
        <f t="shared" si="16"/>
        <v>0</v>
      </c>
      <c r="F40" s="121">
        <f t="shared" si="16"/>
        <v>0</v>
      </c>
      <c r="G40" s="121">
        <f t="shared" si="16"/>
        <v>0</v>
      </c>
      <c r="H40" s="121">
        <f t="shared" si="16"/>
        <v>0</v>
      </c>
      <c r="I40" s="121">
        <f t="shared" si="16"/>
        <v>0</v>
      </c>
      <c r="J40" s="121">
        <f t="shared" si="16"/>
        <v>0</v>
      </c>
      <c r="K40" s="121">
        <f t="shared" si="16"/>
        <v>0</v>
      </c>
      <c r="L40" s="121">
        <f t="shared" si="16"/>
        <v>0</v>
      </c>
      <c r="M40" s="121">
        <f t="shared" si="16"/>
        <v>0</v>
      </c>
      <c r="N40" s="121">
        <f t="shared" si="16"/>
        <v>0</v>
      </c>
      <c r="O40" s="121">
        <f t="shared" si="16"/>
        <v>0</v>
      </c>
      <c r="P40" s="121">
        <f t="shared" si="16"/>
        <v>0</v>
      </c>
      <c r="Q40" s="121">
        <f t="shared" si="16"/>
        <v>0</v>
      </c>
      <c r="R40" s="121">
        <f t="shared" si="16"/>
        <v>0</v>
      </c>
      <c r="S40" s="121">
        <f t="shared" si="16"/>
        <v>0</v>
      </c>
      <c r="T40" s="121">
        <f t="shared" si="16"/>
        <v>0</v>
      </c>
      <c r="U40" s="121">
        <f t="shared" si="16"/>
        <v>0</v>
      </c>
      <c r="V40" s="121">
        <f t="shared" si="16"/>
        <v>0</v>
      </c>
      <c r="W40" s="121">
        <f t="shared" si="16"/>
        <v>0</v>
      </c>
      <c r="X40" s="121">
        <f t="shared" si="16"/>
        <v>0</v>
      </c>
      <c r="Y40" s="121">
        <f t="shared" si="16"/>
        <v>0</v>
      </c>
      <c r="Z40" s="121">
        <f t="shared" ref="Z40:AK40" si="17">+((Z36*Z10)*Z39)/1000000</f>
        <v>0</v>
      </c>
      <c r="AA40" s="121">
        <f t="shared" si="17"/>
        <v>0</v>
      </c>
      <c r="AB40" s="121">
        <f t="shared" si="17"/>
        <v>0</v>
      </c>
      <c r="AC40" s="121">
        <f t="shared" si="17"/>
        <v>0</v>
      </c>
      <c r="AD40" s="121">
        <f t="shared" si="17"/>
        <v>0</v>
      </c>
      <c r="AE40" s="121">
        <f t="shared" si="17"/>
        <v>0</v>
      </c>
      <c r="AF40" s="121">
        <f t="shared" si="17"/>
        <v>0</v>
      </c>
      <c r="AG40" s="121">
        <f t="shared" si="17"/>
        <v>0</v>
      </c>
      <c r="AH40" s="121">
        <f t="shared" si="17"/>
        <v>0</v>
      </c>
      <c r="AI40" s="121">
        <f t="shared" si="17"/>
        <v>0</v>
      </c>
      <c r="AJ40" s="121">
        <f t="shared" si="17"/>
        <v>0</v>
      </c>
      <c r="AK40" s="121">
        <f t="shared" si="17"/>
        <v>0</v>
      </c>
      <c r="AL40" s="123">
        <f t="shared" si="16"/>
        <v>0</v>
      </c>
    </row>
    <row r="41" spans="1:40" ht="34.5" customHeight="1" x14ac:dyDescent="0.25">
      <c r="B41" s="120" t="s">
        <v>100</v>
      </c>
      <c r="C41" s="121">
        <f>+(C36*C39)/1000000</f>
        <v>0</v>
      </c>
      <c r="D41" s="121">
        <f t="shared" ref="D41:AL41" si="18">+(D36*D39)/1000000</f>
        <v>0</v>
      </c>
      <c r="E41" s="121">
        <f t="shared" si="18"/>
        <v>0</v>
      </c>
      <c r="F41" s="121">
        <f t="shared" si="18"/>
        <v>0</v>
      </c>
      <c r="G41" s="121">
        <f t="shared" si="18"/>
        <v>0</v>
      </c>
      <c r="H41" s="121">
        <f t="shared" si="18"/>
        <v>0</v>
      </c>
      <c r="I41" s="121">
        <f t="shared" si="18"/>
        <v>0</v>
      </c>
      <c r="J41" s="121">
        <f t="shared" si="18"/>
        <v>0</v>
      </c>
      <c r="K41" s="121">
        <f t="shared" si="18"/>
        <v>0</v>
      </c>
      <c r="L41" s="121">
        <f t="shared" si="18"/>
        <v>0</v>
      </c>
      <c r="M41" s="121">
        <f t="shared" si="18"/>
        <v>0</v>
      </c>
      <c r="N41" s="121">
        <f t="shared" si="18"/>
        <v>0</v>
      </c>
      <c r="O41" s="121">
        <f t="shared" si="18"/>
        <v>0</v>
      </c>
      <c r="P41" s="121">
        <f t="shared" si="18"/>
        <v>0</v>
      </c>
      <c r="Q41" s="121">
        <f t="shared" si="18"/>
        <v>0</v>
      </c>
      <c r="R41" s="121">
        <f t="shared" si="18"/>
        <v>0</v>
      </c>
      <c r="S41" s="121">
        <f t="shared" si="18"/>
        <v>0</v>
      </c>
      <c r="T41" s="121">
        <f t="shared" si="18"/>
        <v>0</v>
      </c>
      <c r="U41" s="121">
        <f t="shared" si="18"/>
        <v>0</v>
      </c>
      <c r="V41" s="121">
        <f t="shared" si="18"/>
        <v>0</v>
      </c>
      <c r="W41" s="121">
        <f t="shared" si="18"/>
        <v>0</v>
      </c>
      <c r="X41" s="121">
        <f t="shared" si="18"/>
        <v>0</v>
      </c>
      <c r="Y41" s="121">
        <f t="shared" si="18"/>
        <v>0</v>
      </c>
      <c r="Z41" s="121">
        <f t="shared" ref="Z41:AK41" si="19">+(Z36*Z39)/1000000</f>
        <v>0</v>
      </c>
      <c r="AA41" s="121">
        <f t="shared" si="19"/>
        <v>0</v>
      </c>
      <c r="AB41" s="121">
        <f t="shared" si="19"/>
        <v>0</v>
      </c>
      <c r="AC41" s="121">
        <f t="shared" si="19"/>
        <v>0</v>
      </c>
      <c r="AD41" s="121">
        <f t="shared" si="19"/>
        <v>0</v>
      </c>
      <c r="AE41" s="121">
        <f t="shared" si="19"/>
        <v>0</v>
      </c>
      <c r="AF41" s="121">
        <f t="shared" si="19"/>
        <v>0</v>
      </c>
      <c r="AG41" s="121">
        <f t="shared" si="19"/>
        <v>0</v>
      </c>
      <c r="AH41" s="121">
        <f t="shared" si="19"/>
        <v>0</v>
      </c>
      <c r="AI41" s="121">
        <f t="shared" si="19"/>
        <v>0</v>
      </c>
      <c r="AJ41" s="121">
        <f t="shared" si="19"/>
        <v>0</v>
      </c>
      <c r="AK41" s="121">
        <f t="shared" si="19"/>
        <v>0</v>
      </c>
      <c r="AL41" s="123">
        <f t="shared" si="18"/>
        <v>0</v>
      </c>
    </row>
    <row r="42" spans="1:40" x14ac:dyDescent="0.25">
      <c r="B42" s="226" t="s">
        <v>96</v>
      </c>
      <c r="C42" s="121" t="e">
        <f>+((C38+C17)*1000)/(C36*C10)</f>
        <v>#DIV/0!</v>
      </c>
      <c r="D42" s="121" t="e">
        <f t="shared" ref="D42:AL42" si="20">+((D38+D17)*1000)/(D36*D10)</f>
        <v>#DIV/0!</v>
      </c>
      <c r="E42" s="121" t="e">
        <f t="shared" si="20"/>
        <v>#DIV/0!</v>
      </c>
      <c r="F42" s="121" t="e">
        <f t="shared" si="20"/>
        <v>#DIV/0!</v>
      </c>
      <c r="G42" s="121" t="e">
        <f t="shared" si="20"/>
        <v>#DIV/0!</v>
      </c>
      <c r="H42" s="121" t="e">
        <f t="shared" si="20"/>
        <v>#DIV/0!</v>
      </c>
      <c r="I42" s="121" t="e">
        <f t="shared" si="20"/>
        <v>#DIV/0!</v>
      </c>
      <c r="J42" s="121" t="e">
        <f t="shared" si="20"/>
        <v>#DIV/0!</v>
      </c>
      <c r="K42" s="121" t="e">
        <f t="shared" si="20"/>
        <v>#DIV/0!</v>
      </c>
      <c r="L42" s="121" t="e">
        <f t="shared" si="20"/>
        <v>#DIV/0!</v>
      </c>
      <c r="M42" s="121" t="e">
        <f t="shared" si="20"/>
        <v>#DIV/0!</v>
      </c>
      <c r="N42" s="121" t="e">
        <f t="shared" si="20"/>
        <v>#DIV/0!</v>
      </c>
      <c r="O42" s="121" t="e">
        <f t="shared" si="20"/>
        <v>#DIV/0!</v>
      </c>
      <c r="P42" s="121" t="e">
        <f t="shared" si="20"/>
        <v>#DIV/0!</v>
      </c>
      <c r="Q42" s="121" t="e">
        <f t="shared" si="20"/>
        <v>#DIV/0!</v>
      </c>
      <c r="R42" s="121" t="e">
        <f t="shared" si="20"/>
        <v>#DIV/0!</v>
      </c>
      <c r="S42" s="121" t="e">
        <f t="shared" si="20"/>
        <v>#DIV/0!</v>
      </c>
      <c r="T42" s="121" t="e">
        <f t="shared" si="20"/>
        <v>#DIV/0!</v>
      </c>
      <c r="U42" s="121" t="e">
        <f t="shared" si="20"/>
        <v>#DIV/0!</v>
      </c>
      <c r="V42" s="121" t="e">
        <f t="shared" si="20"/>
        <v>#DIV/0!</v>
      </c>
      <c r="W42" s="121" t="e">
        <f t="shared" si="20"/>
        <v>#DIV/0!</v>
      </c>
      <c r="X42" s="121" t="e">
        <f t="shared" si="20"/>
        <v>#DIV/0!</v>
      </c>
      <c r="Y42" s="121" t="e">
        <f t="shared" si="20"/>
        <v>#DIV/0!</v>
      </c>
      <c r="Z42" s="121" t="e">
        <f t="shared" ref="Z42:AK42" si="21">+((Z38+Z17)*1000)/(Z36*Z10)</f>
        <v>#DIV/0!</v>
      </c>
      <c r="AA42" s="121" t="e">
        <f t="shared" si="21"/>
        <v>#DIV/0!</v>
      </c>
      <c r="AB42" s="121" t="e">
        <f t="shared" si="21"/>
        <v>#DIV/0!</v>
      </c>
      <c r="AC42" s="121" t="e">
        <f t="shared" si="21"/>
        <v>#DIV/0!</v>
      </c>
      <c r="AD42" s="121" t="e">
        <f t="shared" si="21"/>
        <v>#DIV/0!</v>
      </c>
      <c r="AE42" s="121" t="e">
        <f t="shared" si="21"/>
        <v>#DIV/0!</v>
      </c>
      <c r="AF42" s="121" t="e">
        <f t="shared" si="21"/>
        <v>#DIV/0!</v>
      </c>
      <c r="AG42" s="121" t="e">
        <f t="shared" si="21"/>
        <v>#DIV/0!</v>
      </c>
      <c r="AH42" s="121" t="e">
        <f t="shared" si="21"/>
        <v>#DIV/0!</v>
      </c>
      <c r="AI42" s="121" t="e">
        <f t="shared" si="21"/>
        <v>#DIV/0!</v>
      </c>
      <c r="AJ42" s="121" t="e">
        <f t="shared" si="21"/>
        <v>#DIV/0!</v>
      </c>
      <c r="AK42" s="121" t="e">
        <f t="shared" si="21"/>
        <v>#DIV/0!</v>
      </c>
      <c r="AL42" s="123" t="e">
        <f t="shared" si="20"/>
        <v>#DIV/0!</v>
      </c>
    </row>
    <row r="43" spans="1:40" x14ac:dyDescent="0.25">
      <c r="B43" s="226" t="s">
        <v>102</v>
      </c>
      <c r="C43" s="229" t="e">
        <f>+((C38*1000)/(C40*1000000))*100</f>
        <v>#DIV/0!</v>
      </c>
      <c r="D43" s="229" t="e">
        <f t="shared" ref="D43:AL43" si="22">+((D38*1000)/(D40*1000000))*100</f>
        <v>#DIV/0!</v>
      </c>
      <c r="E43" s="229" t="e">
        <f t="shared" si="22"/>
        <v>#DIV/0!</v>
      </c>
      <c r="F43" s="229" t="e">
        <f t="shared" si="22"/>
        <v>#DIV/0!</v>
      </c>
      <c r="G43" s="229" t="e">
        <f t="shared" si="22"/>
        <v>#DIV/0!</v>
      </c>
      <c r="H43" s="229" t="e">
        <f t="shared" si="22"/>
        <v>#DIV/0!</v>
      </c>
      <c r="I43" s="229" t="e">
        <f t="shared" si="22"/>
        <v>#DIV/0!</v>
      </c>
      <c r="J43" s="229" t="e">
        <f t="shared" si="22"/>
        <v>#DIV/0!</v>
      </c>
      <c r="K43" s="229" t="e">
        <f t="shared" si="22"/>
        <v>#DIV/0!</v>
      </c>
      <c r="L43" s="229" t="e">
        <f t="shared" si="22"/>
        <v>#DIV/0!</v>
      </c>
      <c r="M43" s="229" t="e">
        <f t="shared" si="22"/>
        <v>#DIV/0!</v>
      </c>
      <c r="N43" s="229" t="e">
        <f t="shared" si="22"/>
        <v>#DIV/0!</v>
      </c>
      <c r="O43" s="229" t="e">
        <f t="shared" si="22"/>
        <v>#DIV/0!</v>
      </c>
      <c r="P43" s="229" t="e">
        <f t="shared" si="22"/>
        <v>#DIV/0!</v>
      </c>
      <c r="Q43" s="229" t="e">
        <f t="shared" si="22"/>
        <v>#DIV/0!</v>
      </c>
      <c r="R43" s="229" t="e">
        <f t="shared" si="22"/>
        <v>#DIV/0!</v>
      </c>
      <c r="S43" s="229" t="e">
        <f t="shared" si="22"/>
        <v>#DIV/0!</v>
      </c>
      <c r="T43" s="229" t="e">
        <f t="shared" si="22"/>
        <v>#DIV/0!</v>
      </c>
      <c r="U43" s="229" t="e">
        <f t="shared" si="22"/>
        <v>#DIV/0!</v>
      </c>
      <c r="V43" s="229" t="e">
        <f t="shared" si="22"/>
        <v>#DIV/0!</v>
      </c>
      <c r="W43" s="229" t="e">
        <f t="shared" si="22"/>
        <v>#DIV/0!</v>
      </c>
      <c r="X43" s="229" t="e">
        <f t="shared" si="22"/>
        <v>#DIV/0!</v>
      </c>
      <c r="Y43" s="229" t="e">
        <f t="shared" si="22"/>
        <v>#DIV/0!</v>
      </c>
      <c r="Z43" s="229" t="e">
        <f t="shared" ref="Z43:AK43" si="23">+((Z38*1000)/(Z40*1000000))*100</f>
        <v>#DIV/0!</v>
      </c>
      <c r="AA43" s="229" t="e">
        <f t="shared" si="23"/>
        <v>#DIV/0!</v>
      </c>
      <c r="AB43" s="229" t="e">
        <f t="shared" si="23"/>
        <v>#DIV/0!</v>
      </c>
      <c r="AC43" s="229" t="e">
        <f t="shared" si="23"/>
        <v>#DIV/0!</v>
      </c>
      <c r="AD43" s="229" t="e">
        <f t="shared" si="23"/>
        <v>#DIV/0!</v>
      </c>
      <c r="AE43" s="229" t="e">
        <f t="shared" si="23"/>
        <v>#DIV/0!</v>
      </c>
      <c r="AF43" s="229" t="e">
        <f t="shared" si="23"/>
        <v>#DIV/0!</v>
      </c>
      <c r="AG43" s="229" t="e">
        <f t="shared" si="23"/>
        <v>#DIV/0!</v>
      </c>
      <c r="AH43" s="229" t="e">
        <f t="shared" si="23"/>
        <v>#DIV/0!</v>
      </c>
      <c r="AI43" s="229" t="e">
        <f t="shared" si="23"/>
        <v>#DIV/0!</v>
      </c>
      <c r="AJ43" s="229" t="e">
        <f t="shared" si="23"/>
        <v>#DIV/0!</v>
      </c>
      <c r="AK43" s="229" t="e">
        <f t="shared" si="23"/>
        <v>#DIV/0!</v>
      </c>
      <c r="AL43" s="231" t="e">
        <f t="shared" si="22"/>
        <v>#DIV/0!</v>
      </c>
    </row>
    <row r="44" spans="1:40" s="80" customFormat="1" x14ac:dyDescent="0.25">
      <c r="B44" s="226" t="s">
        <v>97</v>
      </c>
      <c r="C44" s="121" t="e">
        <f>+((C38*1000)-(C17*1000))/(C39)</f>
        <v>#DIV/0!</v>
      </c>
      <c r="D44" s="121" t="e">
        <f t="shared" ref="D44:AL44" si="24">+((D38*1000)-(D17*1000))/(D39)</f>
        <v>#DIV/0!</v>
      </c>
      <c r="E44" s="121" t="e">
        <f t="shared" si="24"/>
        <v>#DIV/0!</v>
      </c>
      <c r="F44" s="121" t="e">
        <f t="shared" si="24"/>
        <v>#DIV/0!</v>
      </c>
      <c r="G44" s="121" t="e">
        <f t="shared" si="24"/>
        <v>#DIV/0!</v>
      </c>
      <c r="H44" s="121" t="e">
        <f t="shared" si="24"/>
        <v>#DIV/0!</v>
      </c>
      <c r="I44" s="121" t="e">
        <f t="shared" si="24"/>
        <v>#DIV/0!</v>
      </c>
      <c r="J44" s="121" t="e">
        <f t="shared" si="24"/>
        <v>#DIV/0!</v>
      </c>
      <c r="K44" s="121" t="e">
        <f t="shared" si="24"/>
        <v>#DIV/0!</v>
      </c>
      <c r="L44" s="121" t="e">
        <f t="shared" si="24"/>
        <v>#DIV/0!</v>
      </c>
      <c r="M44" s="121" t="e">
        <f t="shared" si="24"/>
        <v>#DIV/0!</v>
      </c>
      <c r="N44" s="121" t="e">
        <f t="shared" si="24"/>
        <v>#DIV/0!</v>
      </c>
      <c r="O44" s="121" t="e">
        <f t="shared" si="24"/>
        <v>#DIV/0!</v>
      </c>
      <c r="P44" s="121" t="e">
        <f t="shared" si="24"/>
        <v>#DIV/0!</v>
      </c>
      <c r="Q44" s="121" t="e">
        <f t="shared" si="24"/>
        <v>#DIV/0!</v>
      </c>
      <c r="R44" s="121" t="e">
        <f t="shared" si="24"/>
        <v>#DIV/0!</v>
      </c>
      <c r="S44" s="121" t="e">
        <f t="shared" si="24"/>
        <v>#DIV/0!</v>
      </c>
      <c r="T44" s="121" t="e">
        <f t="shared" si="24"/>
        <v>#DIV/0!</v>
      </c>
      <c r="U44" s="121" t="e">
        <f t="shared" si="24"/>
        <v>#DIV/0!</v>
      </c>
      <c r="V44" s="121" t="e">
        <f t="shared" si="24"/>
        <v>#DIV/0!</v>
      </c>
      <c r="W44" s="121" t="e">
        <f t="shared" si="24"/>
        <v>#DIV/0!</v>
      </c>
      <c r="X44" s="121" t="e">
        <f t="shared" si="24"/>
        <v>#DIV/0!</v>
      </c>
      <c r="Y44" s="121" t="e">
        <f t="shared" si="24"/>
        <v>#DIV/0!</v>
      </c>
      <c r="Z44" s="121" t="e">
        <f t="shared" ref="Z44:AK44" si="25">+((Z38*1000)-(Z17*1000))/(Z39)</f>
        <v>#DIV/0!</v>
      </c>
      <c r="AA44" s="121" t="e">
        <f t="shared" si="25"/>
        <v>#DIV/0!</v>
      </c>
      <c r="AB44" s="121" t="e">
        <f t="shared" si="25"/>
        <v>#DIV/0!</v>
      </c>
      <c r="AC44" s="121" t="e">
        <f t="shared" si="25"/>
        <v>#DIV/0!</v>
      </c>
      <c r="AD44" s="121" t="e">
        <f t="shared" si="25"/>
        <v>#DIV/0!</v>
      </c>
      <c r="AE44" s="121" t="e">
        <f t="shared" si="25"/>
        <v>#DIV/0!</v>
      </c>
      <c r="AF44" s="121" t="e">
        <f t="shared" si="25"/>
        <v>#DIV/0!</v>
      </c>
      <c r="AG44" s="121" t="e">
        <f t="shared" si="25"/>
        <v>#DIV/0!</v>
      </c>
      <c r="AH44" s="121" t="e">
        <f t="shared" si="25"/>
        <v>#DIV/0!</v>
      </c>
      <c r="AI44" s="121" t="e">
        <f t="shared" si="25"/>
        <v>#DIV/0!</v>
      </c>
      <c r="AJ44" s="121" t="e">
        <f t="shared" si="25"/>
        <v>#DIV/0!</v>
      </c>
      <c r="AK44" s="121" t="e">
        <f t="shared" si="25"/>
        <v>#DIV/0!</v>
      </c>
      <c r="AL44" s="123" t="e">
        <f t="shared" si="24"/>
        <v>#DIV/0!</v>
      </c>
      <c r="AM44" s="81"/>
      <c r="AN44" s="81"/>
    </row>
    <row r="45" spans="1:40" s="80" customFormat="1" ht="30" x14ac:dyDescent="0.25">
      <c r="B45" s="120" t="s">
        <v>159</v>
      </c>
      <c r="C45" s="121" t="e">
        <f>+(C17*100000)/(C40*1000)</f>
        <v>#DIV/0!</v>
      </c>
      <c r="D45" s="121" t="e">
        <f t="shared" ref="D45:AL45" si="26">+(D17*100000)/(D40*1000)</f>
        <v>#DIV/0!</v>
      </c>
      <c r="E45" s="121" t="e">
        <f t="shared" si="26"/>
        <v>#DIV/0!</v>
      </c>
      <c r="F45" s="121" t="e">
        <f t="shared" si="26"/>
        <v>#DIV/0!</v>
      </c>
      <c r="G45" s="121" t="e">
        <f t="shared" si="26"/>
        <v>#DIV/0!</v>
      </c>
      <c r="H45" s="121" t="e">
        <f t="shared" si="26"/>
        <v>#DIV/0!</v>
      </c>
      <c r="I45" s="121" t="e">
        <f t="shared" si="26"/>
        <v>#DIV/0!</v>
      </c>
      <c r="J45" s="121" t="e">
        <f t="shared" si="26"/>
        <v>#DIV/0!</v>
      </c>
      <c r="K45" s="121" t="e">
        <f t="shared" si="26"/>
        <v>#DIV/0!</v>
      </c>
      <c r="L45" s="121" t="e">
        <f t="shared" si="26"/>
        <v>#DIV/0!</v>
      </c>
      <c r="M45" s="121" t="e">
        <f t="shared" si="26"/>
        <v>#DIV/0!</v>
      </c>
      <c r="N45" s="121" t="e">
        <f t="shared" si="26"/>
        <v>#DIV/0!</v>
      </c>
      <c r="O45" s="121" t="e">
        <f t="shared" si="26"/>
        <v>#DIV/0!</v>
      </c>
      <c r="P45" s="121" t="e">
        <f t="shared" si="26"/>
        <v>#DIV/0!</v>
      </c>
      <c r="Q45" s="121" t="e">
        <f t="shared" si="26"/>
        <v>#DIV/0!</v>
      </c>
      <c r="R45" s="121" t="e">
        <f t="shared" si="26"/>
        <v>#DIV/0!</v>
      </c>
      <c r="S45" s="121" t="e">
        <f t="shared" si="26"/>
        <v>#DIV/0!</v>
      </c>
      <c r="T45" s="121" t="e">
        <f t="shared" si="26"/>
        <v>#DIV/0!</v>
      </c>
      <c r="U45" s="121" t="e">
        <f t="shared" si="26"/>
        <v>#DIV/0!</v>
      </c>
      <c r="V45" s="121" t="e">
        <f t="shared" si="26"/>
        <v>#DIV/0!</v>
      </c>
      <c r="W45" s="121" t="e">
        <f t="shared" si="26"/>
        <v>#DIV/0!</v>
      </c>
      <c r="X45" s="121" t="e">
        <f t="shared" si="26"/>
        <v>#DIV/0!</v>
      </c>
      <c r="Y45" s="121" t="e">
        <f t="shared" si="26"/>
        <v>#DIV/0!</v>
      </c>
      <c r="Z45" s="121" t="e">
        <f t="shared" ref="Z45:AK45" si="27">+(Z17*100000)/(Z40*1000)</f>
        <v>#DIV/0!</v>
      </c>
      <c r="AA45" s="121" t="e">
        <f t="shared" si="27"/>
        <v>#DIV/0!</v>
      </c>
      <c r="AB45" s="121" t="e">
        <f t="shared" si="27"/>
        <v>#DIV/0!</v>
      </c>
      <c r="AC45" s="121" t="e">
        <f t="shared" si="27"/>
        <v>#DIV/0!</v>
      </c>
      <c r="AD45" s="121" t="e">
        <f t="shared" si="27"/>
        <v>#DIV/0!</v>
      </c>
      <c r="AE45" s="121" t="e">
        <f t="shared" si="27"/>
        <v>#DIV/0!</v>
      </c>
      <c r="AF45" s="121" t="e">
        <f t="shared" si="27"/>
        <v>#DIV/0!</v>
      </c>
      <c r="AG45" s="121" t="e">
        <f t="shared" si="27"/>
        <v>#DIV/0!</v>
      </c>
      <c r="AH45" s="121" t="e">
        <f t="shared" si="27"/>
        <v>#DIV/0!</v>
      </c>
      <c r="AI45" s="121" t="e">
        <f t="shared" si="27"/>
        <v>#DIV/0!</v>
      </c>
      <c r="AJ45" s="121" t="e">
        <f t="shared" si="27"/>
        <v>#DIV/0!</v>
      </c>
      <c r="AK45" s="121" t="e">
        <f t="shared" si="27"/>
        <v>#DIV/0!</v>
      </c>
      <c r="AL45" s="123" t="e">
        <f t="shared" si="26"/>
        <v>#DIV/0!</v>
      </c>
      <c r="AM45" s="81"/>
      <c r="AN45" s="81"/>
    </row>
    <row r="46" spans="1:40" s="80" customFormat="1" x14ac:dyDescent="0.25">
      <c r="B46" s="228" t="s">
        <v>108</v>
      </c>
      <c r="C46" s="232" t="e">
        <f>+C18/(C31*C33)</f>
        <v>#DIV/0!</v>
      </c>
      <c r="D46" s="232" t="e">
        <f t="shared" ref="D46:AL47" si="28">+D18/(D31*D33)</f>
        <v>#DIV/0!</v>
      </c>
      <c r="E46" s="232" t="e">
        <f t="shared" si="28"/>
        <v>#DIV/0!</v>
      </c>
      <c r="F46" s="232" t="e">
        <f t="shared" si="28"/>
        <v>#DIV/0!</v>
      </c>
      <c r="G46" s="232" t="e">
        <f t="shared" si="28"/>
        <v>#DIV/0!</v>
      </c>
      <c r="H46" s="232" t="e">
        <f t="shared" si="28"/>
        <v>#DIV/0!</v>
      </c>
      <c r="I46" s="232" t="e">
        <f t="shared" si="28"/>
        <v>#DIV/0!</v>
      </c>
      <c r="J46" s="232" t="e">
        <f t="shared" si="28"/>
        <v>#DIV/0!</v>
      </c>
      <c r="K46" s="232" t="e">
        <f t="shared" si="28"/>
        <v>#DIV/0!</v>
      </c>
      <c r="L46" s="232" t="e">
        <f t="shared" si="28"/>
        <v>#DIV/0!</v>
      </c>
      <c r="M46" s="232" t="e">
        <f t="shared" si="28"/>
        <v>#DIV/0!</v>
      </c>
      <c r="N46" s="232" t="e">
        <f t="shared" si="28"/>
        <v>#DIV/0!</v>
      </c>
      <c r="O46" s="232" t="e">
        <f t="shared" si="28"/>
        <v>#DIV/0!</v>
      </c>
      <c r="P46" s="232" t="e">
        <f t="shared" si="28"/>
        <v>#DIV/0!</v>
      </c>
      <c r="Q46" s="232" t="e">
        <f t="shared" si="28"/>
        <v>#DIV/0!</v>
      </c>
      <c r="R46" s="232" t="e">
        <f t="shared" si="28"/>
        <v>#DIV/0!</v>
      </c>
      <c r="S46" s="232" t="e">
        <f t="shared" si="28"/>
        <v>#DIV/0!</v>
      </c>
      <c r="T46" s="232" t="e">
        <f t="shared" si="28"/>
        <v>#DIV/0!</v>
      </c>
      <c r="U46" s="232" t="e">
        <f t="shared" si="28"/>
        <v>#DIV/0!</v>
      </c>
      <c r="V46" s="232" t="e">
        <f t="shared" si="28"/>
        <v>#DIV/0!</v>
      </c>
      <c r="W46" s="232" t="e">
        <f t="shared" si="28"/>
        <v>#DIV/0!</v>
      </c>
      <c r="X46" s="232" t="e">
        <f t="shared" si="28"/>
        <v>#DIV/0!</v>
      </c>
      <c r="Y46" s="232" t="e">
        <f t="shared" si="28"/>
        <v>#DIV/0!</v>
      </c>
      <c r="Z46" s="232" t="e">
        <f t="shared" ref="Z46:AK46" si="29">+Z18/(Z31*Z33)</f>
        <v>#DIV/0!</v>
      </c>
      <c r="AA46" s="232" t="e">
        <f t="shared" si="29"/>
        <v>#DIV/0!</v>
      </c>
      <c r="AB46" s="232" t="e">
        <f t="shared" si="29"/>
        <v>#DIV/0!</v>
      </c>
      <c r="AC46" s="232" t="e">
        <f t="shared" si="29"/>
        <v>#DIV/0!</v>
      </c>
      <c r="AD46" s="232" t="e">
        <f t="shared" si="29"/>
        <v>#DIV/0!</v>
      </c>
      <c r="AE46" s="232" t="e">
        <f t="shared" si="29"/>
        <v>#DIV/0!</v>
      </c>
      <c r="AF46" s="232" t="e">
        <f t="shared" si="29"/>
        <v>#DIV/0!</v>
      </c>
      <c r="AG46" s="232" t="e">
        <f t="shared" si="29"/>
        <v>#DIV/0!</v>
      </c>
      <c r="AH46" s="232" t="e">
        <f t="shared" si="29"/>
        <v>#DIV/0!</v>
      </c>
      <c r="AI46" s="232" t="e">
        <f t="shared" si="29"/>
        <v>#DIV/0!</v>
      </c>
      <c r="AJ46" s="232" t="e">
        <f t="shared" si="29"/>
        <v>#DIV/0!</v>
      </c>
      <c r="AK46" s="232" t="e">
        <f t="shared" si="29"/>
        <v>#DIV/0!</v>
      </c>
      <c r="AL46" s="234" t="e">
        <f t="shared" si="28"/>
        <v>#DIV/0!</v>
      </c>
      <c r="AM46" s="111"/>
      <c r="AN46" s="81"/>
    </row>
    <row r="47" spans="1:40" s="80" customFormat="1" ht="15.75" thickBot="1" x14ac:dyDescent="0.3">
      <c r="B47" s="235" t="s">
        <v>109</v>
      </c>
      <c r="C47" s="236" t="e">
        <f>+C19/(C32*C34)</f>
        <v>#DIV/0!</v>
      </c>
      <c r="D47" s="237" t="e">
        <f t="shared" si="28"/>
        <v>#DIV/0!</v>
      </c>
      <c r="E47" s="237" t="e">
        <f t="shared" si="28"/>
        <v>#DIV/0!</v>
      </c>
      <c r="F47" s="237" t="e">
        <f t="shared" si="28"/>
        <v>#DIV/0!</v>
      </c>
      <c r="G47" s="237" t="e">
        <f t="shared" si="28"/>
        <v>#DIV/0!</v>
      </c>
      <c r="H47" s="237" t="e">
        <f t="shared" si="28"/>
        <v>#DIV/0!</v>
      </c>
      <c r="I47" s="237" t="e">
        <f t="shared" si="28"/>
        <v>#DIV/0!</v>
      </c>
      <c r="J47" s="237" t="e">
        <f t="shared" si="28"/>
        <v>#DIV/0!</v>
      </c>
      <c r="K47" s="237" t="e">
        <f t="shared" si="28"/>
        <v>#DIV/0!</v>
      </c>
      <c r="L47" s="237" t="e">
        <f t="shared" si="28"/>
        <v>#DIV/0!</v>
      </c>
      <c r="M47" s="237" t="e">
        <f t="shared" si="28"/>
        <v>#DIV/0!</v>
      </c>
      <c r="N47" s="237" t="e">
        <f t="shared" si="28"/>
        <v>#DIV/0!</v>
      </c>
      <c r="O47" s="237" t="e">
        <f t="shared" si="28"/>
        <v>#DIV/0!</v>
      </c>
      <c r="P47" s="237" t="e">
        <f t="shared" si="28"/>
        <v>#DIV/0!</v>
      </c>
      <c r="Q47" s="237" t="e">
        <f t="shared" si="28"/>
        <v>#DIV/0!</v>
      </c>
      <c r="R47" s="237" t="e">
        <f t="shared" si="28"/>
        <v>#DIV/0!</v>
      </c>
      <c r="S47" s="237" t="e">
        <f t="shared" si="28"/>
        <v>#DIV/0!</v>
      </c>
      <c r="T47" s="237" t="e">
        <f t="shared" si="28"/>
        <v>#DIV/0!</v>
      </c>
      <c r="U47" s="237" t="e">
        <f t="shared" si="28"/>
        <v>#DIV/0!</v>
      </c>
      <c r="V47" s="237" t="e">
        <f t="shared" si="28"/>
        <v>#DIV/0!</v>
      </c>
      <c r="W47" s="237" t="e">
        <f t="shared" si="28"/>
        <v>#DIV/0!</v>
      </c>
      <c r="X47" s="237" t="e">
        <f t="shared" si="28"/>
        <v>#DIV/0!</v>
      </c>
      <c r="Y47" s="237" t="e">
        <f t="shared" si="28"/>
        <v>#DIV/0!</v>
      </c>
      <c r="Z47" s="237" t="e">
        <f t="shared" ref="Z47:AK47" si="30">+Z19/(Z32*Z34)</f>
        <v>#DIV/0!</v>
      </c>
      <c r="AA47" s="237" t="e">
        <f t="shared" si="30"/>
        <v>#DIV/0!</v>
      </c>
      <c r="AB47" s="237" t="e">
        <f t="shared" si="30"/>
        <v>#DIV/0!</v>
      </c>
      <c r="AC47" s="237" t="e">
        <f t="shared" si="30"/>
        <v>#DIV/0!</v>
      </c>
      <c r="AD47" s="237" t="e">
        <f t="shared" si="30"/>
        <v>#DIV/0!</v>
      </c>
      <c r="AE47" s="237" t="e">
        <f t="shared" si="30"/>
        <v>#DIV/0!</v>
      </c>
      <c r="AF47" s="237" t="e">
        <f t="shared" si="30"/>
        <v>#DIV/0!</v>
      </c>
      <c r="AG47" s="237" t="e">
        <f t="shared" si="30"/>
        <v>#DIV/0!</v>
      </c>
      <c r="AH47" s="237" t="e">
        <f t="shared" si="30"/>
        <v>#DIV/0!</v>
      </c>
      <c r="AI47" s="237" t="e">
        <f t="shared" si="30"/>
        <v>#DIV/0!</v>
      </c>
      <c r="AJ47" s="237" t="e">
        <f t="shared" si="30"/>
        <v>#DIV/0!</v>
      </c>
      <c r="AK47" s="237" t="e">
        <f t="shared" si="30"/>
        <v>#DIV/0!</v>
      </c>
      <c r="AL47" s="239" t="e">
        <f t="shared" si="28"/>
        <v>#DIV/0!</v>
      </c>
      <c r="AM47" s="81"/>
      <c r="AN47" s="81"/>
    </row>
    <row r="48" spans="1:40" s="80" customFormat="1" x14ac:dyDescent="0.25">
      <c r="B48" s="105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13"/>
      <c r="AM48" s="81"/>
      <c r="AN48" s="81"/>
    </row>
    <row r="49" spans="1:40" s="80" customFormat="1" x14ac:dyDescent="0.25">
      <c r="B49" s="77"/>
      <c r="AL49" s="13"/>
      <c r="AM49" s="99"/>
      <c r="AN49" s="81"/>
    </row>
    <row r="50" spans="1:40" s="80" customFormat="1" x14ac:dyDescent="0.25">
      <c r="B50" s="77"/>
      <c r="AL50" s="13"/>
      <c r="AM50" s="99"/>
      <c r="AN50" s="81"/>
    </row>
    <row r="51" spans="1:40" ht="27.75" x14ac:dyDescent="0.65">
      <c r="B51" s="107" t="s">
        <v>110</v>
      </c>
      <c r="C51" s="108"/>
      <c r="AL51" s="13"/>
      <c r="AM51" s="99"/>
    </row>
    <row r="52" spans="1:40" ht="23.25" x14ac:dyDescent="0.35">
      <c r="B52" s="107"/>
      <c r="C52" s="108"/>
      <c r="AL52" s="13"/>
      <c r="AM52" s="99"/>
    </row>
    <row r="53" spans="1:40" ht="21" x14ac:dyDescent="0.35">
      <c r="B53" s="109" t="s">
        <v>92</v>
      </c>
      <c r="C53" s="161"/>
      <c r="D53" s="116"/>
      <c r="E53" s="116"/>
      <c r="F53" s="116"/>
      <c r="G53" s="116"/>
      <c r="K53" s="80" t="s">
        <v>106</v>
      </c>
      <c r="M53" s="160"/>
      <c r="N53" s="79"/>
      <c r="O53" s="79"/>
      <c r="AL53" s="13"/>
      <c r="AM53" s="99"/>
    </row>
    <row r="54" spans="1:40" ht="15.75" thickBot="1" x14ac:dyDescent="0.3">
      <c r="C54" s="108"/>
      <c r="AL54" s="13"/>
      <c r="AM54" s="99"/>
    </row>
    <row r="55" spans="1:40" x14ac:dyDescent="0.25">
      <c r="B55" s="575" t="s">
        <v>93</v>
      </c>
      <c r="C55" s="57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4"/>
      <c r="AM55" s="99"/>
    </row>
    <row r="56" spans="1:40" x14ac:dyDescent="0.25">
      <c r="B56" s="576" t="s">
        <v>94</v>
      </c>
      <c r="C56" s="57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7"/>
      <c r="AM56" s="99"/>
    </row>
    <row r="57" spans="1:40" x14ac:dyDescent="0.25">
      <c r="B57" s="576" t="s">
        <v>89</v>
      </c>
      <c r="C57" s="57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7"/>
      <c r="AM57" s="99"/>
    </row>
    <row r="58" spans="1:40" x14ac:dyDescent="0.25">
      <c r="B58" s="576" t="s">
        <v>90</v>
      </c>
      <c r="C58" s="5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5"/>
      <c r="AM58" s="99"/>
    </row>
    <row r="59" spans="1:40" x14ac:dyDescent="0.25">
      <c r="B59" s="576" t="s">
        <v>91</v>
      </c>
      <c r="C59" s="574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70"/>
      <c r="AM59" s="81"/>
    </row>
    <row r="60" spans="1:40" ht="15.75" thickBot="1" x14ac:dyDescent="0.3">
      <c r="B60" s="577" t="s">
        <v>104</v>
      </c>
      <c r="C60" s="566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567"/>
      <c r="AL60" s="171"/>
      <c r="AM60" s="99"/>
    </row>
    <row r="61" spans="1:40" ht="15.75" thickBot="1" x14ac:dyDescent="0.3">
      <c r="B61" s="112"/>
      <c r="C61" s="113"/>
      <c r="D61" s="113"/>
      <c r="E61" s="113"/>
      <c r="F61" s="113"/>
      <c r="G61" s="114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3"/>
      <c r="AM61" s="99"/>
    </row>
    <row r="62" spans="1:40" x14ac:dyDescent="0.25">
      <c r="B62" s="110" t="s">
        <v>95</v>
      </c>
      <c r="C62" s="223">
        <f>+C55*C57*C56</f>
        <v>0</v>
      </c>
      <c r="D62" s="223">
        <f t="shared" ref="D62:AL62" si="31">+D55*D57*D56</f>
        <v>0</v>
      </c>
      <c r="E62" s="223">
        <f t="shared" si="31"/>
        <v>0</v>
      </c>
      <c r="F62" s="223">
        <f t="shared" si="31"/>
        <v>0</v>
      </c>
      <c r="G62" s="223">
        <f t="shared" si="31"/>
        <v>0</v>
      </c>
      <c r="H62" s="223">
        <f t="shared" si="31"/>
        <v>0</v>
      </c>
      <c r="I62" s="223">
        <f t="shared" si="31"/>
        <v>0</v>
      </c>
      <c r="J62" s="223">
        <f t="shared" si="31"/>
        <v>0</v>
      </c>
      <c r="K62" s="223">
        <f t="shared" si="31"/>
        <v>0</v>
      </c>
      <c r="L62" s="223">
        <f t="shared" si="31"/>
        <v>0</v>
      </c>
      <c r="M62" s="223">
        <f t="shared" si="31"/>
        <v>0</v>
      </c>
      <c r="N62" s="223">
        <f t="shared" si="31"/>
        <v>0</v>
      </c>
      <c r="O62" s="223">
        <f t="shared" si="31"/>
        <v>0</v>
      </c>
      <c r="P62" s="223">
        <f t="shared" si="31"/>
        <v>0</v>
      </c>
      <c r="Q62" s="223">
        <f t="shared" si="31"/>
        <v>0</v>
      </c>
      <c r="R62" s="223">
        <f t="shared" si="31"/>
        <v>0</v>
      </c>
      <c r="S62" s="223">
        <f t="shared" si="31"/>
        <v>0</v>
      </c>
      <c r="T62" s="223">
        <f t="shared" si="31"/>
        <v>0</v>
      </c>
      <c r="U62" s="223">
        <f t="shared" si="31"/>
        <v>0</v>
      </c>
      <c r="V62" s="223">
        <f t="shared" si="31"/>
        <v>0</v>
      </c>
      <c r="W62" s="223">
        <f t="shared" si="31"/>
        <v>0</v>
      </c>
      <c r="X62" s="223">
        <f t="shared" si="31"/>
        <v>0</v>
      </c>
      <c r="Y62" s="223">
        <f t="shared" si="31"/>
        <v>0</v>
      </c>
      <c r="Z62" s="223">
        <f t="shared" ref="Z62:AK62" si="32">+Z55*Z57*Z56</f>
        <v>0</v>
      </c>
      <c r="AA62" s="223">
        <f t="shared" si="32"/>
        <v>0</v>
      </c>
      <c r="AB62" s="223">
        <f t="shared" si="32"/>
        <v>0</v>
      </c>
      <c r="AC62" s="223">
        <f t="shared" si="32"/>
        <v>0</v>
      </c>
      <c r="AD62" s="223">
        <f t="shared" si="32"/>
        <v>0</v>
      </c>
      <c r="AE62" s="223">
        <f t="shared" si="32"/>
        <v>0</v>
      </c>
      <c r="AF62" s="223">
        <f t="shared" si="32"/>
        <v>0</v>
      </c>
      <c r="AG62" s="223">
        <f t="shared" si="32"/>
        <v>0</v>
      </c>
      <c r="AH62" s="223">
        <f t="shared" si="32"/>
        <v>0</v>
      </c>
      <c r="AI62" s="223">
        <f t="shared" si="32"/>
        <v>0</v>
      </c>
      <c r="AJ62" s="223">
        <f t="shared" si="32"/>
        <v>0</v>
      </c>
      <c r="AK62" s="223">
        <f t="shared" si="32"/>
        <v>0</v>
      </c>
      <c r="AL62" s="225">
        <f t="shared" si="31"/>
        <v>0</v>
      </c>
    </row>
    <row r="63" spans="1:40" x14ac:dyDescent="0.25">
      <c r="B63" s="226" t="s">
        <v>101</v>
      </c>
      <c r="C63" s="121">
        <f>+C62*C58</f>
        <v>0</v>
      </c>
      <c r="D63" s="121">
        <f t="shared" ref="D63:AL63" si="33">+D62*D58</f>
        <v>0</v>
      </c>
      <c r="E63" s="121">
        <f t="shared" si="33"/>
        <v>0</v>
      </c>
      <c r="F63" s="121">
        <f t="shared" si="33"/>
        <v>0</v>
      </c>
      <c r="G63" s="121">
        <f t="shared" si="33"/>
        <v>0</v>
      </c>
      <c r="H63" s="121">
        <f t="shared" si="33"/>
        <v>0</v>
      </c>
      <c r="I63" s="121">
        <f t="shared" si="33"/>
        <v>0</v>
      </c>
      <c r="J63" s="121">
        <f t="shared" si="33"/>
        <v>0</v>
      </c>
      <c r="K63" s="121">
        <f t="shared" si="33"/>
        <v>0</v>
      </c>
      <c r="L63" s="121">
        <f t="shared" si="33"/>
        <v>0</v>
      </c>
      <c r="M63" s="121">
        <f t="shared" si="33"/>
        <v>0</v>
      </c>
      <c r="N63" s="121">
        <f t="shared" si="33"/>
        <v>0</v>
      </c>
      <c r="O63" s="121">
        <f t="shared" si="33"/>
        <v>0</v>
      </c>
      <c r="P63" s="121">
        <f t="shared" si="33"/>
        <v>0</v>
      </c>
      <c r="Q63" s="121">
        <f t="shared" si="33"/>
        <v>0</v>
      </c>
      <c r="R63" s="121">
        <f t="shared" si="33"/>
        <v>0</v>
      </c>
      <c r="S63" s="121">
        <f t="shared" si="33"/>
        <v>0</v>
      </c>
      <c r="T63" s="121">
        <f t="shared" si="33"/>
        <v>0</v>
      </c>
      <c r="U63" s="121">
        <f t="shared" si="33"/>
        <v>0</v>
      </c>
      <c r="V63" s="121">
        <f t="shared" si="33"/>
        <v>0</v>
      </c>
      <c r="W63" s="121">
        <f t="shared" si="33"/>
        <v>0</v>
      </c>
      <c r="X63" s="121">
        <f t="shared" si="33"/>
        <v>0</v>
      </c>
      <c r="Y63" s="121">
        <f t="shared" si="33"/>
        <v>0</v>
      </c>
      <c r="Z63" s="121">
        <f t="shared" ref="Z63:AK63" si="34">+Z62*Z58</f>
        <v>0</v>
      </c>
      <c r="AA63" s="121">
        <f t="shared" si="34"/>
        <v>0</v>
      </c>
      <c r="AB63" s="121">
        <f t="shared" si="34"/>
        <v>0</v>
      </c>
      <c r="AC63" s="121">
        <f t="shared" si="34"/>
        <v>0</v>
      </c>
      <c r="AD63" s="121">
        <f t="shared" si="34"/>
        <v>0</v>
      </c>
      <c r="AE63" s="121">
        <f t="shared" si="34"/>
        <v>0</v>
      </c>
      <c r="AF63" s="121">
        <f t="shared" si="34"/>
        <v>0</v>
      </c>
      <c r="AG63" s="121">
        <f t="shared" si="34"/>
        <v>0</v>
      </c>
      <c r="AH63" s="121">
        <f t="shared" si="34"/>
        <v>0</v>
      </c>
      <c r="AI63" s="121">
        <f t="shared" si="34"/>
        <v>0</v>
      </c>
      <c r="AJ63" s="121">
        <f t="shared" si="34"/>
        <v>0</v>
      </c>
      <c r="AK63" s="121">
        <f t="shared" si="34"/>
        <v>0</v>
      </c>
      <c r="AL63" s="123">
        <f t="shared" si="33"/>
        <v>0</v>
      </c>
    </row>
    <row r="64" spans="1:40" s="81" customFormat="1" ht="30" x14ac:dyDescent="0.25">
      <c r="A64" s="77"/>
      <c r="B64" s="227" t="s">
        <v>103</v>
      </c>
      <c r="C64" s="121">
        <f>+(C62*C58*C59)/1000</f>
        <v>0</v>
      </c>
      <c r="D64" s="121">
        <f t="shared" ref="D64:AL64" si="35">+(D62*D58*D59)/1000</f>
        <v>0</v>
      </c>
      <c r="E64" s="121">
        <f t="shared" si="35"/>
        <v>0</v>
      </c>
      <c r="F64" s="121">
        <f t="shared" si="35"/>
        <v>0</v>
      </c>
      <c r="G64" s="121">
        <f t="shared" si="35"/>
        <v>0</v>
      </c>
      <c r="H64" s="121">
        <f t="shared" si="35"/>
        <v>0</v>
      </c>
      <c r="I64" s="121">
        <f t="shared" si="35"/>
        <v>0</v>
      </c>
      <c r="J64" s="121">
        <f t="shared" si="35"/>
        <v>0</v>
      </c>
      <c r="K64" s="121">
        <f t="shared" si="35"/>
        <v>0</v>
      </c>
      <c r="L64" s="121">
        <f t="shared" si="35"/>
        <v>0</v>
      </c>
      <c r="M64" s="121">
        <f t="shared" si="35"/>
        <v>0</v>
      </c>
      <c r="N64" s="121">
        <f t="shared" si="35"/>
        <v>0</v>
      </c>
      <c r="O64" s="121">
        <f t="shared" si="35"/>
        <v>0</v>
      </c>
      <c r="P64" s="121">
        <f t="shared" si="35"/>
        <v>0</v>
      </c>
      <c r="Q64" s="121">
        <f t="shared" si="35"/>
        <v>0</v>
      </c>
      <c r="R64" s="121">
        <f t="shared" si="35"/>
        <v>0</v>
      </c>
      <c r="S64" s="121">
        <f t="shared" si="35"/>
        <v>0</v>
      </c>
      <c r="T64" s="121">
        <f t="shared" si="35"/>
        <v>0</v>
      </c>
      <c r="U64" s="121">
        <f t="shared" si="35"/>
        <v>0</v>
      </c>
      <c r="V64" s="121">
        <f t="shared" si="35"/>
        <v>0</v>
      </c>
      <c r="W64" s="121">
        <f t="shared" si="35"/>
        <v>0</v>
      </c>
      <c r="X64" s="121">
        <f t="shared" si="35"/>
        <v>0</v>
      </c>
      <c r="Y64" s="121">
        <f t="shared" si="35"/>
        <v>0</v>
      </c>
      <c r="Z64" s="121">
        <f t="shared" ref="Z64:AK64" si="36">+(Z62*Z58*Z59)/1000</f>
        <v>0</v>
      </c>
      <c r="AA64" s="121">
        <f t="shared" si="36"/>
        <v>0</v>
      </c>
      <c r="AB64" s="121">
        <f t="shared" si="36"/>
        <v>0</v>
      </c>
      <c r="AC64" s="121">
        <f t="shared" si="36"/>
        <v>0</v>
      </c>
      <c r="AD64" s="121">
        <f t="shared" si="36"/>
        <v>0</v>
      </c>
      <c r="AE64" s="121">
        <f t="shared" si="36"/>
        <v>0</v>
      </c>
      <c r="AF64" s="121">
        <f t="shared" si="36"/>
        <v>0</v>
      </c>
      <c r="AG64" s="121">
        <f t="shared" si="36"/>
        <v>0</v>
      </c>
      <c r="AH64" s="121">
        <f t="shared" si="36"/>
        <v>0</v>
      </c>
      <c r="AI64" s="121">
        <f t="shared" si="36"/>
        <v>0</v>
      </c>
      <c r="AJ64" s="121">
        <f t="shared" si="36"/>
        <v>0</v>
      </c>
      <c r="AK64" s="121">
        <f t="shared" si="36"/>
        <v>0</v>
      </c>
      <c r="AL64" s="123">
        <f t="shared" si="35"/>
        <v>0</v>
      </c>
      <c r="AM64" s="80"/>
    </row>
    <row r="65" spans="1:39" s="81" customFormat="1" x14ac:dyDescent="0.25">
      <c r="A65" s="77"/>
      <c r="B65" s="228" t="s">
        <v>171</v>
      </c>
      <c r="C65" s="121">
        <f>+$O$1*C55*C56/1000</f>
        <v>0</v>
      </c>
      <c r="D65" s="121">
        <f t="shared" ref="D65:AL65" si="37">+$O$1*D55*D56/1000</f>
        <v>0</v>
      </c>
      <c r="E65" s="121">
        <f t="shared" si="37"/>
        <v>0</v>
      </c>
      <c r="F65" s="121">
        <f t="shared" si="37"/>
        <v>0</v>
      </c>
      <c r="G65" s="121">
        <f t="shared" si="37"/>
        <v>0</v>
      </c>
      <c r="H65" s="121">
        <f t="shared" si="37"/>
        <v>0</v>
      </c>
      <c r="I65" s="121">
        <f t="shared" si="37"/>
        <v>0</v>
      </c>
      <c r="J65" s="121">
        <f t="shared" si="37"/>
        <v>0</v>
      </c>
      <c r="K65" s="121">
        <f t="shared" si="37"/>
        <v>0</v>
      </c>
      <c r="L65" s="121">
        <f t="shared" si="37"/>
        <v>0</v>
      </c>
      <c r="M65" s="121">
        <f t="shared" si="37"/>
        <v>0</v>
      </c>
      <c r="N65" s="121">
        <f t="shared" si="37"/>
        <v>0</v>
      </c>
      <c r="O65" s="121">
        <f t="shared" si="37"/>
        <v>0</v>
      </c>
      <c r="P65" s="121">
        <f t="shared" si="37"/>
        <v>0</v>
      </c>
      <c r="Q65" s="121">
        <f t="shared" si="37"/>
        <v>0</v>
      </c>
      <c r="R65" s="121">
        <f t="shared" si="37"/>
        <v>0</v>
      </c>
      <c r="S65" s="121">
        <f t="shared" si="37"/>
        <v>0</v>
      </c>
      <c r="T65" s="121">
        <f t="shared" si="37"/>
        <v>0</v>
      </c>
      <c r="U65" s="121">
        <f t="shared" si="37"/>
        <v>0</v>
      </c>
      <c r="V65" s="121">
        <f t="shared" si="37"/>
        <v>0</v>
      </c>
      <c r="W65" s="121">
        <f t="shared" si="37"/>
        <v>0</v>
      </c>
      <c r="X65" s="121">
        <f t="shared" si="37"/>
        <v>0</v>
      </c>
      <c r="Y65" s="121">
        <f t="shared" si="37"/>
        <v>0</v>
      </c>
      <c r="Z65" s="121">
        <f t="shared" ref="Z65:AK65" si="38">+$O$1*Z55*Z56/1000</f>
        <v>0</v>
      </c>
      <c r="AA65" s="121">
        <f t="shared" si="38"/>
        <v>0</v>
      </c>
      <c r="AB65" s="121">
        <f t="shared" si="38"/>
        <v>0</v>
      </c>
      <c r="AC65" s="121">
        <f t="shared" si="38"/>
        <v>0</v>
      </c>
      <c r="AD65" s="121">
        <f t="shared" si="38"/>
        <v>0</v>
      </c>
      <c r="AE65" s="121">
        <f t="shared" si="38"/>
        <v>0</v>
      </c>
      <c r="AF65" s="121">
        <f t="shared" si="38"/>
        <v>0</v>
      </c>
      <c r="AG65" s="121">
        <f t="shared" si="38"/>
        <v>0</v>
      </c>
      <c r="AH65" s="121">
        <f t="shared" si="38"/>
        <v>0</v>
      </c>
      <c r="AI65" s="121">
        <f t="shared" si="38"/>
        <v>0</v>
      </c>
      <c r="AJ65" s="121">
        <f t="shared" si="38"/>
        <v>0</v>
      </c>
      <c r="AK65" s="121">
        <f t="shared" si="38"/>
        <v>0</v>
      </c>
      <c r="AL65" s="123">
        <f t="shared" si="37"/>
        <v>0</v>
      </c>
      <c r="AM65" s="80"/>
    </row>
    <row r="66" spans="1:39" s="81" customFormat="1" ht="30" x14ac:dyDescent="0.25">
      <c r="A66" s="77"/>
      <c r="B66" s="120" t="s">
        <v>99</v>
      </c>
      <c r="C66" s="121">
        <f>+(C63*C65*1000)/1000000</f>
        <v>0</v>
      </c>
      <c r="D66" s="121">
        <f t="shared" ref="D66:AL66" si="39">+(D63*D65*1000)/1000000</f>
        <v>0</v>
      </c>
      <c r="E66" s="121">
        <f t="shared" si="39"/>
        <v>0</v>
      </c>
      <c r="F66" s="121">
        <f t="shared" si="39"/>
        <v>0</v>
      </c>
      <c r="G66" s="121">
        <f t="shared" si="39"/>
        <v>0</v>
      </c>
      <c r="H66" s="121">
        <f t="shared" si="39"/>
        <v>0</v>
      </c>
      <c r="I66" s="121">
        <f t="shared" si="39"/>
        <v>0</v>
      </c>
      <c r="J66" s="121">
        <f t="shared" si="39"/>
        <v>0</v>
      </c>
      <c r="K66" s="121">
        <f t="shared" si="39"/>
        <v>0</v>
      </c>
      <c r="L66" s="121">
        <f t="shared" si="39"/>
        <v>0</v>
      </c>
      <c r="M66" s="121">
        <f t="shared" si="39"/>
        <v>0</v>
      </c>
      <c r="N66" s="121">
        <f t="shared" si="39"/>
        <v>0</v>
      </c>
      <c r="O66" s="121">
        <f t="shared" si="39"/>
        <v>0</v>
      </c>
      <c r="P66" s="121">
        <f t="shared" si="39"/>
        <v>0</v>
      </c>
      <c r="Q66" s="121">
        <f t="shared" si="39"/>
        <v>0</v>
      </c>
      <c r="R66" s="121">
        <f t="shared" si="39"/>
        <v>0</v>
      </c>
      <c r="S66" s="121">
        <f t="shared" si="39"/>
        <v>0</v>
      </c>
      <c r="T66" s="121">
        <f t="shared" si="39"/>
        <v>0</v>
      </c>
      <c r="U66" s="121">
        <f t="shared" si="39"/>
        <v>0</v>
      </c>
      <c r="V66" s="121">
        <f t="shared" si="39"/>
        <v>0</v>
      </c>
      <c r="W66" s="121">
        <f t="shared" si="39"/>
        <v>0</v>
      </c>
      <c r="X66" s="121">
        <f t="shared" si="39"/>
        <v>0</v>
      </c>
      <c r="Y66" s="121">
        <f t="shared" si="39"/>
        <v>0</v>
      </c>
      <c r="Z66" s="121">
        <f t="shared" ref="Z66:AK66" si="40">+(Z63*Z65*1000)/1000000</f>
        <v>0</v>
      </c>
      <c r="AA66" s="121">
        <f t="shared" si="40"/>
        <v>0</v>
      </c>
      <c r="AB66" s="121">
        <f t="shared" si="40"/>
        <v>0</v>
      </c>
      <c r="AC66" s="121">
        <f t="shared" si="40"/>
        <v>0</v>
      </c>
      <c r="AD66" s="121">
        <f t="shared" si="40"/>
        <v>0</v>
      </c>
      <c r="AE66" s="121">
        <f t="shared" si="40"/>
        <v>0</v>
      </c>
      <c r="AF66" s="121">
        <f t="shared" si="40"/>
        <v>0</v>
      </c>
      <c r="AG66" s="121">
        <f t="shared" si="40"/>
        <v>0</v>
      </c>
      <c r="AH66" s="121">
        <f t="shared" si="40"/>
        <v>0</v>
      </c>
      <c r="AI66" s="121">
        <f t="shared" si="40"/>
        <v>0</v>
      </c>
      <c r="AJ66" s="121">
        <f t="shared" si="40"/>
        <v>0</v>
      </c>
      <c r="AK66" s="121">
        <f t="shared" si="40"/>
        <v>0</v>
      </c>
      <c r="AL66" s="123">
        <f t="shared" si="39"/>
        <v>0</v>
      </c>
      <c r="AM66" s="80"/>
    </row>
    <row r="67" spans="1:39" s="81" customFormat="1" ht="30" x14ac:dyDescent="0.25">
      <c r="A67" s="77"/>
      <c r="B67" s="120" t="s">
        <v>100</v>
      </c>
      <c r="C67" s="121">
        <f>+(C62*C65*1000)/1000000</f>
        <v>0</v>
      </c>
      <c r="D67" s="121">
        <f t="shared" ref="D67:AL67" si="41">+(D62*D65*1000)/1000000</f>
        <v>0</v>
      </c>
      <c r="E67" s="121">
        <f t="shared" si="41"/>
        <v>0</v>
      </c>
      <c r="F67" s="121">
        <f t="shared" si="41"/>
        <v>0</v>
      </c>
      <c r="G67" s="121">
        <f t="shared" si="41"/>
        <v>0</v>
      </c>
      <c r="H67" s="121">
        <f t="shared" si="41"/>
        <v>0</v>
      </c>
      <c r="I67" s="121">
        <f t="shared" si="41"/>
        <v>0</v>
      </c>
      <c r="J67" s="121">
        <f t="shared" si="41"/>
        <v>0</v>
      </c>
      <c r="K67" s="121">
        <f t="shared" si="41"/>
        <v>0</v>
      </c>
      <c r="L67" s="121">
        <f t="shared" si="41"/>
        <v>0</v>
      </c>
      <c r="M67" s="121">
        <f t="shared" si="41"/>
        <v>0</v>
      </c>
      <c r="N67" s="121">
        <f t="shared" si="41"/>
        <v>0</v>
      </c>
      <c r="O67" s="121">
        <f t="shared" si="41"/>
        <v>0</v>
      </c>
      <c r="P67" s="121">
        <f t="shared" si="41"/>
        <v>0</v>
      </c>
      <c r="Q67" s="121">
        <f t="shared" si="41"/>
        <v>0</v>
      </c>
      <c r="R67" s="121">
        <f t="shared" si="41"/>
        <v>0</v>
      </c>
      <c r="S67" s="121">
        <f t="shared" si="41"/>
        <v>0</v>
      </c>
      <c r="T67" s="121">
        <f t="shared" si="41"/>
        <v>0</v>
      </c>
      <c r="U67" s="121">
        <f t="shared" si="41"/>
        <v>0</v>
      </c>
      <c r="V67" s="121">
        <f t="shared" si="41"/>
        <v>0</v>
      </c>
      <c r="W67" s="121">
        <f t="shared" si="41"/>
        <v>0</v>
      </c>
      <c r="X67" s="121">
        <f t="shared" si="41"/>
        <v>0</v>
      </c>
      <c r="Y67" s="121">
        <f t="shared" si="41"/>
        <v>0</v>
      </c>
      <c r="Z67" s="121">
        <f t="shared" ref="Z67:AK67" si="42">+(Z62*Z65*1000)/1000000</f>
        <v>0</v>
      </c>
      <c r="AA67" s="121">
        <f t="shared" si="42"/>
        <v>0</v>
      </c>
      <c r="AB67" s="121">
        <f t="shared" si="42"/>
        <v>0</v>
      </c>
      <c r="AC67" s="121">
        <f t="shared" si="42"/>
        <v>0</v>
      </c>
      <c r="AD67" s="121">
        <f t="shared" si="42"/>
        <v>0</v>
      </c>
      <c r="AE67" s="121">
        <f t="shared" si="42"/>
        <v>0</v>
      </c>
      <c r="AF67" s="121">
        <f t="shared" si="42"/>
        <v>0</v>
      </c>
      <c r="AG67" s="121">
        <f t="shared" si="42"/>
        <v>0</v>
      </c>
      <c r="AH67" s="121">
        <f t="shared" si="42"/>
        <v>0</v>
      </c>
      <c r="AI67" s="121">
        <f t="shared" si="42"/>
        <v>0</v>
      </c>
      <c r="AJ67" s="121">
        <f t="shared" si="42"/>
        <v>0</v>
      </c>
      <c r="AK67" s="121">
        <f t="shared" si="42"/>
        <v>0</v>
      </c>
      <c r="AL67" s="123">
        <f t="shared" si="41"/>
        <v>0</v>
      </c>
      <c r="AM67" s="80"/>
    </row>
    <row r="68" spans="1:39" s="81" customFormat="1" x14ac:dyDescent="0.25">
      <c r="A68" s="77"/>
      <c r="B68" s="226" t="s">
        <v>96</v>
      </c>
      <c r="C68" s="121" t="e">
        <f>+((C64+C60)*1000)/(C62*C58)</f>
        <v>#DIV/0!</v>
      </c>
      <c r="D68" s="121" t="e">
        <f t="shared" ref="D68:AL68" si="43">+((D64+D60)*1000)/(D62*D58)</f>
        <v>#DIV/0!</v>
      </c>
      <c r="E68" s="121" t="e">
        <f t="shared" si="43"/>
        <v>#DIV/0!</v>
      </c>
      <c r="F68" s="121" t="e">
        <f t="shared" si="43"/>
        <v>#DIV/0!</v>
      </c>
      <c r="G68" s="121" t="e">
        <f t="shared" si="43"/>
        <v>#DIV/0!</v>
      </c>
      <c r="H68" s="121" t="e">
        <f t="shared" si="43"/>
        <v>#DIV/0!</v>
      </c>
      <c r="I68" s="121" t="e">
        <f t="shared" si="43"/>
        <v>#DIV/0!</v>
      </c>
      <c r="J68" s="121" t="e">
        <f t="shared" si="43"/>
        <v>#DIV/0!</v>
      </c>
      <c r="K68" s="121" t="e">
        <f t="shared" si="43"/>
        <v>#DIV/0!</v>
      </c>
      <c r="L68" s="121" t="e">
        <f t="shared" si="43"/>
        <v>#DIV/0!</v>
      </c>
      <c r="M68" s="121" t="e">
        <f t="shared" si="43"/>
        <v>#DIV/0!</v>
      </c>
      <c r="N68" s="121" t="e">
        <f t="shared" si="43"/>
        <v>#DIV/0!</v>
      </c>
      <c r="O68" s="121" t="e">
        <f t="shared" si="43"/>
        <v>#DIV/0!</v>
      </c>
      <c r="P68" s="121" t="e">
        <f t="shared" si="43"/>
        <v>#DIV/0!</v>
      </c>
      <c r="Q68" s="121" t="e">
        <f t="shared" si="43"/>
        <v>#DIV/0!</v>
      </c>
      <c r="R68" s="121" t="e">
        <f t="shared" si="43"/>
        <v>#DIV/0!</v>
      </c>
      <c r="S68" s="121" t="e">
        <f t="shared" si="43"/>
        <v>#DIV/0!</v>
      </c>
      <c r="T68" s="121" t="e">
        <f t="shared" si="43"/>
        <v>#DIV/0!</v>
      </c>
      <c r="U68" s="121" t="e">
        <f t="shared" si="43"/>
        <v>#DIV/0!</v>
      </c>
      <c r="V68" s="121" t="e">
        <f t="shared" si="43"/>
        <v>#DIV/0!</v>
      </c>
      <c r="W68" s="121" t="e">
        <f t="shared" si="43"/>
        <v>#DIV/0!</v>
      </c>
      <c r="X68" s="121" t="e">
        <f t="shared" si="43"/>
        <v>#DIV/0!</v>
      </c>
      <c r="Y68" s="121" t="e">
        <f t="shared" si="43"/>
        <v>#DIV/0!</v>
      </c>
      <c r="Z68" s="121" t="e">
        <f t="shared" ref="Z68:AK68" si="44">+((Z64+Z60)*1000)/(Z62*Z58)</f>
        <v>#DIV/0!</v>
      </c>
      <c r="AA68" s="121" t="e">
        <f t="shared" si="44"/>
        <v>#DIV/0!</v>
      </c>
      <c r="AB68" s="121" t="e">
        <f t="shared" si="44"/>
        <v>#DIV/0!</v>
      </c>
      <c r="AC68" s="121" t="e">
        <f t="shared" si="44"/>
        <v>#DIV/0!</v>
      </c>
      <c r="AD68" s="121" t="e">
        <f t="shared" si="44"/>
        <v>#DIV/0!</v>
      </c>
      <c r="AE68" s="121" t="e">
        <f t="shared" si="44"/>
        <v>#DIV/0!</v>
      </c>
      <c r="AF68" s="121" t="e">
        <f t="shared" si="44"/>
        <v>#DIV/0!</v>
      </c>
      <c r="AG68" s="121" t="e">
        <f t="shared" si="44"/>
        <v>#DIV/0!</v>
      </c>
      <c r="AH68" s="121" t="e">
        <f t="shared" si="44"/>
        <v>#DIV/0!</v>
      </c>
      <c r="AI68" s="121" t="e">
        <f t="shared" si="44"/>
        <v>#DIV/0!</v>
      </c>
      <c r="AJ68" s="121" t="e">
        <f t="shared" si="44"/>
        <v>#DIV/0!</v>
      </c>
      <c r="AK68" s="121" t="e">
        <f t="shared" si="44"/>
        <v>#DIV/0!</v>
      </c>
      <c r="AL68" s="123" t="e">
        <f t="shared" si="43"/>
        <v>#DIV/0!</v>
      </c>
      <c r="AM68" s="80"/>
    </row>
    <row r="69" spans="1:39" s="81" customFormat="1" x14ac:dyDescent="0.25">
      <c r="A69" s="77"/>
      <c r="B69" s="226" t="s">
        <v>102</v>
      </c>
      <c r="C69" s="229" t="e">
        <f>+((C64*1000)/(C66*1000000))*100</f>
        <v>#DIV/0!</v>
      </c>
      <c r="D69" s="229" t="e">
        <f t="shared" ref="D69:AL69" si="45">+((D64*1000)/(D66*1000000))*100</f>
        <v>#DIV/0!</v>
      </c>
      <c r="E69" s="229" t="e">
        <f t="shared" si="45"/>
        <v>#DIV/0!</v>
      </c>
      <c r="F69" s="229" t="e">
        <f t="shared" si="45"/>
        <v>#DIV/0!</v>
      </c>
      <c r="G69" s="229" t="e">
        <f t="shared" si="45"/>
        <v>#DIV/0!</v>
      </c>
      <c r="H69" s="229" t="e">
        <f t="shared" si="45"/>
        <v>#DIV/0!</v>
      </c>
      <c r="I69" s="229" t="e">
        <f t="shared" si="45"/>
        <v>#DIV/0!</v>
      </c>
      <c r="J69" s="229" t="e">
        <f t="shared" si="45"/>
        <v>#DIV/0!</v>
      </c>
      <c r="K69" s="229" t="e">
        <f t="shared" si="45"/>
        <v>#DIV/0!</v>
      </c>
      <c r="L69" s="229" t="e">
        <f t="shared" si="45"/>
        <v>#DIV/0!</v>
      </c>
      <c r="M69" s="229" t="e">
        <f t="shared" si="45"/>
        <v>#DIV/0!</v>
      </c>
      <c r="N69" s="229" t="e">
        <f t="shared" si="45"/>
        <v>#DIV/0!</v>
      </c>
      <c r="O69" s="229" t="e">
        <f t="shared" si="45"/>
        <v>#DIV/0!</v>
      </c>
      <c r="P69" s="229" t="e">
        <f t="shared" si="45"/>
        <v>#DIV/0!</v>
      </c>
      <c r="Q69" s="229" t="e">
        <f t="shared" si="45"/>
        <v>#DIV/0!</v>
      </c>
      <c r="R69" s="229" t="e">
        <f t="shared" si="45"/>
        <v>#DIV/0!</v>
      </c>
      <c r="S69" s="229" t="e">
        <f t="shared" si="45"/>
        <v>#DIV/0!</v>
      </c>
      <c r="T69" s="229" t="e">
        <f t="shared" si="45"/>
        <v>#DIV/0!</v>
      </c>
      <c r="U69" s="229" t="e">
        <f t="shared" si="45"/>
        <v>#DIV/0!</v>
      </c>
      <c r="V69" s="229" t="e">
        <f t="shared" si="45"/>
        <v>#DIV/0!</v>
      </c>
      <c r="W69" s="229" t="e">
        <f t="shared" si="45"/>
        <v>#DIV/0!</v>
      </c>
      <c r="X69" s="229" t="e">
        <f t="shared" si="45"/>
        <v>#DIV/0!</v>
      </c>
      <c r="Y69" s="229" t="e">
        <f t="shared" si="45"/>
        <v>#DIV/0!</v>
      </c>
      <c r="Z69" s="229" t="e">
        <f t="shared" ref="Z69:AK69" si="46">+((Z64*1000)/(Z66*1000000))*100</f>
        <v>#DIV/0!</v>
      </c>
      <c r="AA69" s="229" t="e">
        <f t="shared" si="46"/>
        <v>#DIV/0!</v>
      </c>
      <c r="AB69" s="229" t="e">
        <f t="shared" si="46"/>
        <v>#DIV/0!</v>
      </c>
      <c r="AC69" s="229" t="e">
        <f t="shared" si="46"/>
        <v>#DIV/0!</v>
      </c>
      <c r="AD69" s="229" t="e">
        <f t="shared" si="46"/>
        <v>#DIV/0!</v>
      </c>
      <c r="AE69" s="229" t="e">
        <f t="shared" si="46"/>
        <v>#DIV/0!</v>
      </c>
      <c r="AF69" s="229" t="e">
        <f t="shared" si="46"/>
        <v>#DIV/0!</v>
      </c>
      <c r="AG69" s="229" t="e">
        <f t="shared" si="46"/>
        <v>#DIV/0!</v>
      </c>
      <c r="AH69" s="229" t="e">
        <f t="shared" si="46"/>
        <v>#DIV/0!</v>
      </c>
      <c r="AI69" s="229" t="e">
        <f t="shared" si="46"/>
        <v>#DIV/0!</v>
      </c>
      <c r="AJ69" s="229" t="e">
        <f t="shared" si="46"/>
        <v>#DIV/0!</v>
      </c>
      <c r="AK69" s="229" t="e">
        <f t="shared" si="46"/>
        <v>#DIV/0!</v>
      </c>
      <c r="AL69" s="231" t="e">
        <f t="shared" si="45"/>
        <v>#DIV/0!</v>
      </c>
      <c r="AM69" s="80"/>
    </row>
    <row r="70" spans="1:39" s="81" customFormat="1" x14ac:dyDescent="0.25">
      <c r="A70" s="77"/>
      <c r="B70" s="226" t="s">
        <v>170</v>
      </c>
      <c r="C70" s="121" t="e">
        <f>+((C64+C60)*1000)/(C65)</f>
        <v>#DIV/0!</v>
      </c>
      <c r="D70" s="121" t="e">
        <f t="shared" ref="D70:AL70" si="47">+((D64+D60)*1000)/(D65)</f>
        <v>#DIV/0!</v>
      </c>
      <c r="E70" s="121" t="e">
        <f t="shared" si="47"/>
        <v>#DIV/0!</v>
      </c>
      <c r="F70" s="121" t="e">
        <f t="shared" si="47"/>
        <v>#DIV/0!</v>
      </c>
      <c r="G70" s="121" t="e">
        <f t="shared" si="47"/>
        <v>#DIV/0!</v>
      </c>
      <c r="H70" s="121" t="e">
        <f t="shared" si="47"/>
        <v>#DIV/0!</v>
      </c>
      <c r="I70" s="121" t="e">
        <f t="shared" si="47"/>
        <v>#DIV/0!</v>
      </c>
      <c r="J70" s="121" t="e">
        <f t="shared" si="47"/>
        <v>#DIV/0!</v>
      </c>
      <c r="K70" s="121" t="e">
        <f t="shared" si="47"/>
        <v>#DIV/0!</v>
      </c>
      <c r="L70" s="121" t="e">
        <f t="shared" si="47"/>
        <v>#DIV/0!</v>
      </c>
      <c r="M70" s="121" t="e">
        <f t="shared" si="47"/>
        <v>#DIV/0!</v>
      </c>
      <c r="N70" s="121" t="e">
        <f t="shared" si="47"/>
        <v>#DIV/0!</v>
      </c>
      <c r="O70" s="121" t="e">
        <f t="shared" si="47"/>
        <v>#DIV/0!</v>
      </c>
      <c r="P70" s="121" t="e">
        <f t="shared" si="47"/>
        <v>#DIV/0!</v>
      </c>
      <c r="Q70" s="121" t="e">
        <f t="shared" si="47"/>
        <v>#DIV/0!</v>
      </c>
      <c r="R70" s="121" t="e">
        <f t="shared" si="47"/>
        <v>#DIV/0!</v>
      </c>
      <c r="S70" s="121" t="e">
        <f t="shared" si="47"/>
        <v>#DIV/0!</v>
      </c>
      <c r="T70" s="121" t="e">
        <f t="shared" si="47"/>
        <v>#DIV/0!</v>
      </c>
      <c r="U70" s="121" t="e">
        <f t="shared" si="47"/>
        <v>#DIV/0!</v>
      </c>
      <c r="V70" s="121" t="e">
        <f t="shared" si="47"/>
        <v>#DIV/0!</v>
      </c>
      <c r="W70" s="121" t="e">
        <f t="shared" si="47"/>
        <v>#DIV/0!</v>
      </c>
      <c r="X70" s="121" t="e">
        <f t="shared" si="47"/>
        <v>#DIV/0!</v>
      </c>
      <c r="Y70" s="121" t="e">
        <f t="shared" si="47"/>
        <v>#DIV/0!</v>
      </c>
      <c r="Z70" s="121" t="e">
        <f t="shared" ref="Z70:AK70" si="48">+((Z64+Z60)*1000)/(Z65)</f>
        <v>#DIV/0!</v>
      </c>
      <c r="AA70" s="121" t="e">
        <f t="shared" si="48"/>
        <v>#DIV/0!</v>
      </c>
      <c r="AB70" s="121" t="e">
        <f t="shared" si="48"/>
        <v>#DIV/0!</v>
      </c>
      <c r="AC70" s="121" t="e">
        <f t="shared" si="48"/>
        <v>#DIV/0!</v>
      </c>
      <c r="AD70" s="121" t="e">
        <f t="shared" si="48"/>
        <v>#DIV/0!</v>
      </c>
      <c r="AE70" s="121" t="e">
        <f t="shared" si="48"/>
        <v>#DIV/0!</v>
      </c>
      <c r="AF70" s="121" t="e">
        <f t="shared" si="48"/>
        <v>#DIV/0!</v>
      </c>
      <c r="AG70" s="121" t="e">
        <f t="shared" si="48"/>
        <v>#DIV/0!</v>
      </c>
      <c r="AH70" s="121" t="e">
        <f t="shared" si="48"/>
        <v>#DIV/0!</v>
      </c>
      <c r="AI70" s="121" t="e">
        <f t="shared" si="48"/>
        <v>#DIV/0!</v>
      </c>
      <c r="AJ70" s="121" t="e">
        <f t="shared" si="48"/>
        <v>#DIV/0!</v>
      </c>
      <c r="AK70" s="121" t="e">
        <f t="shared" si="48"/>
        <v>#DIV/0!</v>
      </c>
      <c r="AL70" s="123" t="e">
        <f t="shared" si="47"/>
        <v>#DIV/0!</v>
      </c>
      <c r="AM70" s="80"/>
    </row>
    <row r="71" spans="1:39" s="81" customFormat="1" ht="30.75" thickBot="1" x14ac:dyDescent="0.3">
      <c r="A71" s="77"/>
      <c r="B71" s="240" t="s">
        <v>159</v>
      </c>
      <c r="C71" s="241" t="e">
        <f>+(C60*100000)/((C66*1000))</f>
        <v>#DIV/0!</v>
      </c>
      <c r="D71" s="241" t="e">
        <f t="shared" ref="D71:AL71" si="49">+(D60*100000)/((D66*1000))</f>
        <v>#DIV/0!</v>
      </c>
      <c r="E71" s="241" t="e">
        <f t="shared" si="49"/>
        <v>#DIV/0!</v>
      </c>
      <c r="F71" s="241" t="e">
        <f t="shared" si="49"/>
        <v>#DIV/0!</v>
      </c>
      <c r="G71" s="241" t="e">
        <f t="shared" si="49"/>
        <v>#DIV/0!</v>
      </c>
      <c r="H71" s="241" t="e">
        <f t="shared" si="49"/>
        <v>#DIV/0!</v>
      </c>
      <c r="I71" s="241" t="e">
        <f t="shared" si="49"/>
        <v>#DIV/0!</v>
      </c>
      <c r="J71" s="241" t="e">
        <f t="shared" si="49"/>
        <v>#DIV/0!</v>
      </c>
      <c r="K71" s="241" t="e">
        <f t="shared" si="49"/>
        <v>#DIV/0!</v>
      </c>
      <c r="L71" s="241" t="e">
        <f t="shared" si="49"/>
        <v>#DIV/0!</v>
      </c>
      <c r="M71" s="241" t="e">
        <f t="shared" si="49"/>
        <v>#DIV/0!</v>
      </c>
      <c r="N71" s="241" t="e">
        <f t="shared" si="49"/>
        <v>#DIV/0!</v>
      </c>
      <c r="O71" s="241" t="e">
        <f t="shared" si="49"/>
        <v>#DIV/0!</v>
      </c>
      <c r="P71" s="241" t="e">
        <f t="shared" si="49"/>
        <v>#DIV/0!</v>
      </c>
      <c r="Q71" s="241" t="e">
        <f t="shared" si="49"/>
        <v>#DIV/0!</v>
      </c>
      <c r="R71" s="241" t="e">
        <f t="shared" si="49"/>
        <v>#DIV/0!</v>
      </c>
      <c r="S71" s="241" t="e">
        <f t="shared" si="49"/>
        <v>#DIV/0!</v>
      </c>
      <c r="T71" s="241" t="e">
        <f t="shared" si="49"/>
        <v>#DIV/0!</v>
      </c>
      <c r="U71" s="241" t="e">
        <f t="shared" si="49"/>
        <v>#DIV/0!</v>
      </c>
      <c r="V71" s="241" t="e">
        <f t="shared" si="49"/>
        <v>#DIV/0!</v>
      </c>
      <c r="W71" s="241" t="e">
        <f t="shared" si="49"/>
        <v>#DIV/0!</v>
      </c>
      <c r="X71" s="241" t="e">
        <f t="shared" si="49"/>
        <v>#DIV/0!</v>
      </c>
      <c r="Y71" s="241" t="e">
        <f t="shared" si="49"/>
        <v>#DIV/0!</v>
      </c>
      <c r="Z71" s="241" t="e">
        <f t="shared" ref="Z71:AK71" si="50">+(Z60*100000)/((Z66*1000))</f>
        <v>#DIV/0!</v>
      </c>
      <c r="AA71" s="241" t="e">
        <f t="shared" si="50"/>
        <v>#DIV/0!</v>
      </c>
      <c r="AB71" s="241" t="e">
        <f t="shared" si="50"/>
        <v>#DIV/0!</v>
      </c>
      <c r="AC71" s="241" t="e">
        <f t="shared" si="50"/>
        <v>#DIV/0!</v>
      </c>
      <c r="AD71" s="241" t="e">
        <f t="shared" si="50"/>
        <v>#DIV/0!</v>
      </c>
      <c r="AE71" s="241" t="e">
        <f t="shared" si="50"/>
        <v>#DIV/0!</v>
      </c>
      <c r="AF71" s="241" t="e">
        <f t="shared" si="50"/>
        <v>#DIV/0!</v>
      </c>
      <c r="AG71" s="241" t="e">
        <f t="shared" si="50"/>
        <v>#DIV/0!</v>
      </c>
      <c r="AH71" s="241" t="e">
        <f t="shared" si="50"/>
        <v>#DIV/0!</v>
      </c>
      <c r="AI71" s="241" t="e">
        <f t="shared" si="50"/>
        <v>#DIV/0!</v>
      </c>
      <c r="AJ71" s="241" t="e">
        <f t="shared" si="50"/>
        <v>#DIV/0!</v>
      </c>
      <c r="AK71" s="241" t="e">
        <f t="shared" si="50"/>
        <v>#DIV/0!</v>
      </c>
      <c r="AL71" s="243" t="e">
        <f t="shared" si="49"/>
        <v>#DIV/0!</v>
      </c>
      <c r="AM71" s="80"/>
    </row>
    <row r="72" spans="1:39" x14ac:dyDescent="0.25">
      <c r="AL72" s="13"/>
    </row>
    <row r="73" spans="1:39" x14ac:dyDescent="0.25">
      <c r="AL73" s="13"/>
    </row>
    <row r="74" spans="1:39" s="81" customFormat="1" ht="21" x14ac:dyDescent="0.35">
      <c r="A74" s="77"/>
      <c r="B74" s="109" t="s">
        <v>92</v>
      </c>
      <c r="C74" s="161"/>
      <c r="D74" s="116"/>
      <c r="E74" s="116"/>
      <c r="F74" s="116"/>
      <c r="G74" s="116"/>
      <c r="H74" s="80"/>
      <c r="I74" s="80"/>
      <c r="J74" s="80"/>
      <c r="K74" s="80" t="s">
        <v>106</v>
      </c>
      <c r="L74" s="80"/>
      <c r="M74" s="160"/>
      <c r="N74" s="79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13"/>
      <c r="AM74" s="99"/>
    </row>
    <row r="75" spans="1:39" s="81" customFormat="1" ht="15.75" thickBot="1" x14ac:dyDescent="0.3">
      <c r="A75" s="77"/>
      <c r="B75" s="77"/>
      <c r="C75" s="108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13"/>
      <c r="AM75" s="99"/>
    </row>
    <row r="76" spans="1:39" s="81" customFormat="1" x14ac:dyDescent="0.25">
      <c r="A76" s="77"/>
      <c r="B76" s="575" t="s">
        <v>93</v>
      </c>
      <c r="C76" s="57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4"/>
      <c r="AM76" s="99"/>
    </row>
    <row r="77" spans="1:39" s="81" customFormat="1" x14ac:dyDescent="0.25">
      <c r="A77" s="77"/>
      <c r="B77" s="576" t="s">
        <v>94</v>
      </c>
      <c r="C77" s="572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7"/>
      <c r="AM77" s="99"/>
    </row>
    <row r="78" spans="1:39" s="81" customFormat="1" x14ac:dyDescent="0.25">
      <c r="A78" s="77"/>
      <c r="B78" s="576" t="s">
        <v>89</v>
      </c>
      <c r="C78" s="572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7"/>
      <c r="AM78" s="99"/>
    </row>
    <row r="79" spans="1:39" s="81" customFormat="1" x14ac:dyDescent="0.25">
      <c r="A79" s="77"/>
      <c r="B79" s="576" t="s">
        <v>90</v>
      </c>
      <c r="C79" s="5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5"/>
      <c r="AM79" s="99"/>
    </row>
    <row r="80" spans="1:39" s="81" customFormat="1" x14ac:dyDescent="0.25">
      <c r="A80" s="77"/>
      <c r="B80" s="576" t="s">
        <v>91</v>
      </c>
      <c r="C80" s="574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70"/>
    </row>
    <row r="81" spans="1:39" s="81" customFormat="1" ht="15.75" thickBot="1" x14ac:dyDescent="0.3">
      <c r="A81" s="77"/>
      <c r="B81" s="577" t="s">
        <v>104</v>
      </c>
      <c r="C81" s="566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7"/>
      <c r="AC81" s="567"/>
      <c r="AD81" s="567"/>
      <c r="AE81" s="567"/>
      <c r="AF81" s="567"/>
      <c r="AG81" s="567"/>
      <c r="AH81" s="567"/>
      <c r="AI81" s="567"/>
      <c r="AJ81" s="567"/>
      <c r="AK81" s="567"/>
      <c r="AL81" s="171"/>
      <c r="AM81" s="99"/>
    </row>
    <row r="82" spans="1:39" s="81" customFormat="1" ht="15.75" thickBot="1" x14ac:dyDescent="0.3">
      <c r="A82" s="77"/>
      <c r="B82" s="112"/>
      <c r="C82" s="113"/>
      <c r="D82" s="113"/>
      <c r="E82" s="113"/>
      <c r="F82" s="113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3"/>
      <c r="AM82" s="99"/>
    </row>
    <row r="83" spans="1:39" s="81" customFormat="1" x14ac:dyDescent="0.25">
      <c r="A83" s="77"/>
      <c r="B83" s="110" t="s">
        <v>95</v>
      </c>
      <c r="C83" s="223">
        <f>+C76*C78*C77</f>
        <v>0</v>
      </c>
      <c r="D83" s="223">
        <f t="shared" ref="D83:AL83" si="51">+D76*D78*D77</f>
        <v>0</v>
      </c>
      <c r="E83" s="223">
        <f t="shared" si="51"/>
        <v>0</v>
      </c>
      <c r="F83" s="223">
        <f t="shared" si="51"/>
        <v>0</v>
      </c>
      <c r="G83" s="223">
        <f t="shared" si="51"/>
        <v>0</v>
      </c>
      <c r="H83" s="223">
        <f t="shared" si="51"/>
        <v>0</v>
      </c>
      <c r="I83" s="223">
        <f t="shared" si="51"/>
        <v>0</v>
      </c>
      <c r="J83" s="223">
        <f t="shared" si="51"/>
        <v>0</v>
      </c>
      <c r="K83" s="223">
        <f t="shared" si="51"/>
        <v>0</v>
      </c>
      <c r="L83" s="223">
        <f t="shared" si="51"/>
        <v>0</v>
      </c>
      <c r="M83" s="223">
        <f t="shared" si="51"/>
        <v>0</v>
      </c>
      <c r="N83" s="223">
        <f t="shared" si="51"/>
        <v>0</v>
      </c>
      <c r="O83" s="223">
        <f t="shared" si="51"/>
        <v>0</v>
      </c>
      <c r="P83" s="223">
        <f t="shared" si="51"/>
        <v>0</v>
      </c>
      <c r="Q83" s="223">
        <f t="shared" si="51"/>
        <v>0</v>
      </c>
      <c r="R83" s="223">
        <f t="shared" si="51"/>
        <v>0</v>
      </c>
      <c r="S83" s="223">
        <f t="shared" si="51"/>
        <v>0</v>
      </c>
      <c r="T83" s="223">
        <f t="shared" si="51"/>
        <v>0</v>
      </c>
      <c r="U83" s="223">
        <f t="shared" si="51"/>
        <v>0</v>
      </c>
      <c r="V83" s="223">
        <f t="shared" si="51"/>
        <v>0</v>
      </c>
      <c r="W83" s="223">
        <f t="shared" si="51"/>
        <v>0</v>
      </c>
      <c r="X83" s="223">
        <f t="shared" si="51"/>
        <v>0</v>
      </c>
      <c r="Y83" s="223">
        <f t="shared" si="51"/>
        <v>0</v>
      </c>
      <c r="Z83" s="223">
        <f t="shared" ref="Z83:AK83" si="52">+Z76*Z78*Z77</f>
        <v>0</v>
      </c>
      <c r="AA83" s="223">
        <f t="shared" si="52"/>
        <v>0</v>
      </c>
      <c r="AB83" s="223">
        <f t="shared" si="52"/>
        <v>0</v>
      </c>
      <c r="AC83" s="223">
        <f t="shared" si="52"/>
        <v>0</v>
      </c>
      <c r="AD83" s="223">
        <f t="shared" si="52"/>
        <v>0</v>
      </c>
      <c r="AE83" s="223">
        <f t="shared" si="52"/>
        <v>0</v>
      </c>
      <c r="AF83" s="223">
        <f t="shared" si="52"/>
        <v>0</v>
      </c>
      <c r="AG83" s="223">
        <f t="shared" si="52"/>
        <v>0</v>
      </c>
      <c r="AH83" s="223">
        <f t="shared" si="52"/>
        <v>0</v>
      </c>
      <c r="AI83" s="223">
        <f t="shared" si="52"/>
        <v>0</v>
      </c>
      <c r="AJ83" s="223">
        <f t="shared" si="52"/>
        <v>0</v>
      </c>
      <c r="AK83" s="223">
        <f t="shared" si="52"/>
        <v>0</v>
      </c>
      <c r="AL83" s="225">
        <f t="shared" si="51"/>
        <v>0</v>
      </c>
      <c r="AM83" s="80"/>
    </row>
    <row r="84" spans="1:39" s="81" customFormat="1" x14ac:dyDescent="0.25">
      <c r="A84" s="77"/>
      <c r="B84" s="226" t="s">
        <v>101</v>
      </c>
      <c r="C84" s="121">
        <f>+C83*C79</f>
        <v>0</v>
      </c>
      <c r="D84" s="121">
        <f t="shared" ref="D84:AL84" si="53">+D83*D79</f>
        <v>0</v>
      </c>
      <c r="E84" s="121">
        <f t="shared" si="53"/>
        <v>0</v>
      </c>
      <c r="F84" s="121">
        <f t="shared" si="53"/>
        <v>0</v>
      </c>
      <c r="G84" s="121">
        <f t="shared" si="53"/>
        <v>0</v>
      </c>
      <c r="H84" s="121">
        <f t="shared" si="53"/>
        <v>0</v>
      </c>
      <c r="I84" s="121">
        <f t="shared" si="53"/>
        <v>0</v>
      </c>
      <c r="J84" s="121">
        <f t="shared" si="53"/>
        <v>0</v>
      </c>
      <c r="K84" s="121">
        <f t="shared" si="53"/>
        <v>0</v>
      </c>
      <c r="L84" s="121">
        <f t="shared" si="53"/>
        <v>0</v>
      </c>
      <c r="M84" s="121">
        <f t="shared" si="53"/>
        <v>0</v>
      </c>
      <c r="N84" s="121">
        <f t="shared" si="53"/>
        <v>0</v>
      </c>
      <c r="O84" s="121">
        <f t="shared" si="53"/>
        <v>0</v>
      </c>
      <c r="P84" s="121">
        <f t="shared" si="53"/>
        <v>0</v>
      </c>
      <c r="Q84" s="121">
        <f t="shared" si="53"/>
        <v>0</v>
      </c>
      <c r="R84" s="121">
        <f t="shared" si="53"/>
        <v>0</v>
      </c>
      <c r="S84" s="121">
        <f t="shared" si="53"/>
        <v>0</v>
      </c>
      <c r="T84" s="121">
        <f t="shared" si="53"/>
        <v>0</v>
      </c>
      <c r="U84" s="121">
        <f t="shared" si="53"/>
        <v>0</v>
      </c>
      <c r="V84" s="121">
        <f t="shared" si="53"/>
        <v>0</v>
      </c>
      <c r="W84" s="121">
        <f t="shared" si="53"/>
        <v>0</v>
      </c>
      <c r="X84" s="121">
        <f t="shared" si="53"/>
        <v>0</v>
      </c>
      <c r="Y84" s="121">
        <f t="shared" si="53"/>
        <v>0</v>
      </c>
      <c r="Z84" s="121">
        <f t="shared" ref="Z84:AK84" si="54">+Z83*Z79</f>
        <v>0</v>
      </c>
      <c r="AA84" s="121">
        <f t="shared" si="54"/>
        <v>0</v>
      </c>
      <c r="AB84" s="121">
        <f t="shared" si="54"/>
        <v>0</v>
      </c>
      <c r="AC84" s="121">
        <f t="shared" si="54"/>
        <v>0</v>
      </c>
      <c r="AD84" s="121">
        <f t="shared" si="54"/>
        <v>0</v>
      </c>
      <c r="AE84" s="121">
        <f t="shared" si="54"/>
        <v>0</v>
      </c>
      <c r="AF84" s="121">
        <f t="shared" si="54"/>
        <v>0</v>
      </c>
      <c r="AG84" s="121">
        <f t="shared" si="54"/>
        <v>0</v>
      </c>
      <c r="AH84" s="121">
        <f t="shared" si="54"/>
        <v>0</v>
      </c>
      <c r="AI84" s="121">
        <f t="shared" si="54"/>
        <v>0</v>
      </c>
      <c r="AJ84" s="121">
        <f t="shared" si="54"/>
        <v>0</v>
      </c>
      <c r="AK84" s="121">
        <f t="shared" si="54"/>
        <v>0</v>
      </c>
      <c r="AL84" s="123">
        <f t="shared" si="53"/>
        <v>0</v>
      </c>
      <c r="AM84" s="80"/>
    </row>
    <row r="85" spans="1:39" s="81" customFormat="1" ht="30" x14ac:dyDescent="0.25">
      <c r="A85" s="77"/>
      <c r="B85" s="227" t="s">
        <v>103</v>
      </c>
      <c r="C85" s="121">
        <f>+(C83*C79*C80)/1000</f>
        <v>0</v>
      </c>
      <c r="D85" s="121">
        <f t="shared" ref="D85:AL85" si="55">+(D83*D79*D80)/1000</f>
        <v>0</v>
      </c>
      <c r="E85" s="121">
        <f t="shared" si="55"/>
        <v>0</v>
      </c>
      <c r="F85" s="121">
        <f t="shared" si="55"/>
        <v>0</v>
      </c>
      <c r="G85" s="121">
        <f t="shared" si="55"/>
        <v>0</v>
      </c>
      <c r="H85" s="121">
        <f t="shared" si="55"/>
        <v>0</v>
      </c>
      <c r="I85" s="121">
        <f t="shared" si="55"/>
        <v>0</v>
      </c>
      <c r="J85" s="121">
        <f t="shared" si="55"/>
        <v>0</v>
      </c>
      <c r="K85" s="121">
        <f t="shared" si="55"/>
        <v>0</v>
      </c>
      <c r="L85" s="121">
        <f t="shared" si="55"/>
        <v>0</v>
      </c>
      <c r="M85" s="121">
        <f t="shared" si="55"/>
        <v>0</v>
      </c>
      <c r="N85" s="121">
        <f t="shared" si="55"/>
        <v>0</v>
      </c>
      <c r="O85" s="121">
        <f t="shared" si="55"/>
        <v>0</v>
      </c>
      <c r="P85" s="121">
        <f t="shared" si="55"/>
        <v>0</v>
      </c>
      <c r="Q85" s="121">
        <f t="shared" si="55"/>
        <v>0</v>
      </c>
      <c r="R85" s="121">
        <f t="shared" si="55"/>
        <v>0</v>
      </c>
      <c r="S85" s="121">
        <f t="shared" si="55"/>
        <v>0</v>
      </c>
      <c r="T85" s="121">
        <f t="shared" si="55"/>
        <v>0</v>
      </c>
      <c r="U85" s="121">
        <f t="shared" si="55"/>
        <v>0</v>
      </c>
      <c r="V85" s="121">
        <f t="shared" si="55"/>
        <v>0</v>
      </c>
      <c r="W85" s="121">
        <f t="shared" si="55"/>
        <v>0</v>
      </c>
      <c r="X85" s="121">
        <f t="shared" si="55"/>
        <v>0</v>
      </c>
      <c r="Y85" s="121">
        <f t="shared" si="55"/>
        <v>0</v>
      </c>
      <c r="Z85" s="121">
        <f t="shared" ref="Z85:AK85" si="56">+(Z83*Z79*Z80)/1000</f>
        <v>0</v>
      </c>
      <c r="AA85" s="121">
        <f t="shared" si="56"/>
        <v>0</v>
      </c>
      <c r="AB85" s="121">
        <f t="shared" si="56"/>
        <v>0</v>
      </c>
      <c r="AC85" s="121">
        <f t="shared" si="56"/>
        <v>0</v>
      </c>
      <c r="AD85" s="121">
        <f t="shared" si="56"/>
        <v>0</v>
      </c>
      <c r="AE85" s="121">
        <f t="shared" si="56"/>
        <v>0</v>
      </c>
      <c r="AF85" s="121">
        <f t="shared" si="56"/>
        <v>0</v>
      </c>
      <c r="AG85" s="121">
        <f t="shared" si="56"/>
        <v>0</v>
      </c>
      <c r="AH85" s="121">
        <f t="shared" si="56"/>
        <v>0</v>
      </c>
      <c r="AI85" s="121">
        <f t="shared" si="56"/>
        <v>0</v>
      </c>
      <c r="AJ85" s="121">
        <f t="shared" si="56"/>
        <v>0</v>
      </c>
      <c r="AK85" s="121">
        <f t="shared" si="56"/>
        <v>0</v>
      </c>
      <c r="AL85" s="123">
        <f t="shared" si="55"/>
        <v>0</v>
      </c>
      <c r="AM85" s="80"/>
    </row>
    <row r="86" spans="1:39" s="81" customFormat="1" x14ac:dyDescent="0.25">
      <c r="A86" s="77"/>
      <c r="B86" s="228" t="s">
        <v>171</v>
      </c>
      <c r="C86" s="121">
        <f>+$O$1*C76*C77/1000</f>
        <v>0</v>
      </c>
      <c r="D86" s="121">
        <f t="shared" ref="D86:AL86" si="57">+$O$1*D76*D77/1000</f>
        <v>0</v>
      </c>
      <c r="E86" s="121">
        <f t="shared" si="57"/>
        <v>0</v>
      </c>
      <c r="F86" s="121">
        <f t="shared" si="57"/>
        <v>0</v>
      </c>
      <c r="G86" s="121">
        <f t="shared" si="57"/>
        <v>0</v>
      </c>
      <c r="H86" s="121">
        <f t="shared" si="57"/>
        <v>0</v>
      </c>
      <c r="I86" s="121">
        <f t="shared" si="57"/>
        <v>0</v>
      </c>
      <c r="J86" s="121">
        <f t="shared" si="57"/>
        <v>0</v>
      </c>
      <c r="K86" s="121">
        <f t="shared" si="57"/>
        <v>0</v>
      </c>
      <c r="L86" s="121">
        <f t="shared" si="57"/>
        <v>0</v>
      </c>
      <c r="M86" s="121">
        <f t="shared" si="57"/>
        <v>0</v>
      </c>
      <c r="N86" s="121">
        <f t="shared" si="57"/>
        <v>0</v>
      </c>
      <c r="O86" s="121">
        <f t="shared" si="57"/>
        <v>0</v>
      </c>
      <c r="P86" s="121">
        <f t="shared" si="57"/>
        <v>0</v>
      </c>
      <c r="Q86" s="121">
        <f t="shared" si="57"/>
        <v>0</v>
      </c>
      <c r="R86" s="121">
        <f t="shared" si="57"/>
        <v>0</v>
      </c>
      <c r="S86" s="121">
        <f t="shared" si="57"/>
        <v>0</v>
      </c>
      <c r="T86" s="121">
        <f t="shared" si="57"/>
        <v>0</v>
      </c>
      <c r="U86" s="121">
        <f t="shared" si="57"/>
        <v>0</v>
      </c>
      <c r="V86" s="121">
        <f t="shared" si="57"/>
        <v>0</v>
      </c>
      <c r="W86" s="121">
        <f t="shared" si="57"/>
        <v>0</v>
      </c>
      <c r="X86" s="121">
        <f t="shared" si="57"/>
        <v>0</v>
      </c>
      <c r="Y86" s="121">
        <f t="shared" si="57"/>
        <v>0</v>
      </c>
      <c r="Z86" s="121">
        <f t="shared" ref="Z86:AK86" si="58">+$O$1*Z76*Z77/1000</f>
        <v>0</v>
      </c>
      <c r="AA86" s="121">
        <f t="shared" si="58"/>
        <v>0</v>
      </c>
      <c r="AB86" s="121">
        <f t="shared" si="58"/>
        <v>0</v>
      </c>
      <c r="AC86" s="121">
        <f t="shared" si="58"/>
        <v>0</v>
      </c>
      <c r="AD86" s="121">
        <f t="shared" si="58"/>
        <v>0</v>
      </c>
      <c r="AE86" s="121">
        <f t="shared" si="58"/>
        <v>0</v>
      </c>
      <c r="AF86" s="121">
        <f t="shared" si="58"/>
        <v>0</v>
      </c>
      <c r="AG86" s="121">
        <f t="shared" si="58"/>
        <v>0</v>
      </c>
      <c r="AH86" s="121">
        <f t="shared" si="58"/>
        <v>0</v>
      </c>
      <c r="AI86" s="121">
        <f t="shared" si="58"/>
        <v>0</v>
      </c>
      <c r="AJ86" s="121">
        <f t="shared" si="58"/>
        <v>0</v>
      </c>
      <c r="AK86" s="121">
        <f t="shared" si="58"/>
        <v>0</v>
      </c>
      <c r="AL86" s="123">
        <f t="shared" si="57"/>
        <v>0</v>
      </c>
      <c r="AM86" s="80"/>
    </row>
    <row r="87" spans="1:39" s="81" customFormat="1" ht="30" x14ac:dyDescent="0.25">
      <c r="A87" s="77"/>
      <c r="B87" s="120" t="s">
        <v>99</v>
      </c>
      <c r="C87" s="121">
        <f>+(C84*C86*1000)/1000000</f>
        <v>0</v>
      </c>
      <c r="D87" s="121">
        <f t="shared" ref="D87:AL87" si="59">+(D84*D86*1000)/1000000</f>
        <v>0</v>
      </c>
      <c r="E87" s="121">
        <f t="shared" si="59"/>
        <v>0</v>
      </c>
      <c r="F87" s="121">
        <f t="shared" si="59"/>
        <v>0</v>
      </c>
      <c r="G87" s="121">
        <f t="shared" si="59"/>
        <v>0</v>
      </c>
      <c r="H87" s="121">
        <f t="shared" si="59"/>
        <v>0</v>
      </c>
      <c r="I87" s="121">
        <f t="shared" si="59"/>
        <v>0</v>
      </c>
      <c r="J87" s="121">
        <f t="shared" si="59"/>
        <v>0</v>
      </c>
      <c r="K87" s="121">
        <f t="shared" si="59"/>
        <v>0</v>
      </c>
      <c r="L87" s="121">
        <f t="shared" si="59"/>
        <v>0</v>
      </c>
      <c r="M87" s="121">
        <f t="shared" si="59"/>
        <v>0</v>
      </c>
      <c r="N87" s="121">
        <f t="shared" si="59"/>
        <v>0</v>
      </c>
      <c r="O87" s="121">
        <f t="shared" si="59"/>
        <v>0</v>
      </c>
      <c r="P87" s="121">
        <f t="shared" si="59"/>
        <v>0</v>
      </c>
      <c r="Q87" s="121">
        <f t="shared" si="59"/>
        <v>0</v>
      </c>
      <c r="R87" s="121">
        <f t="shared" si="59"/>
        <v>0</v>
      </c>
      <c r="S87" s="121">
        <f t="shared" si="59"/>
        <v>0</v>
      </c>
      <c r="T87" s="121">
        <f t="shared" si="59"/>
        <v>0</v>
      </c>
      <c r="U87" s="121">
        <f t="shared" si="59"/>
        <v>0</v>
      </c>
      <c r="V87" s="121">
        <f t="shared" si="59"/>
        <v>0</v>
      </c>
      <c r="W87" s="121">
        <f t="shared" si="59"/>
        <v>0</v>
      </c>
      <c r="X87" s="121">
        <f t="shared" si="59"/>
        <v>0</v>
      </c>
      <c r="Y87" s="121">
        <f t="shared" si="59"/>
        <v>0</v>
      </c>
      <c r="Z87" s="121">
        <f t="shared" ref="Z87:AK87" si="60">+(Z84*Z86*1000)/1000000</f>
        <v>0</v>
      </c>
      <c r="AA87" s="121">
        <f t="shared" si="60"/>
        <v>0</v>
      </c>
      <c r="AB87" s="121">
        <f t="shared" si="60"/>
        <v>0</v>
      </c>
      <c r="AC87" s="121">
        <f t="shared" si="60"/>
        <v>0</v>
      </c>
      <c r="AD87" s="121">
        <f t="shared" si="60"/>
        <v>0</v>
      </c>
      <c r="AE87" s="121">
        <f t="shared" si="60"/>
        <v>0</v>
      </c>
      <c r="AF87" s="121">
        <f t="shared" si="60"/>
        <v>0</v>
      </c>
      <c r="AG87" s="121">
        <f t="shared" si="60"/>
        <v>0</v>
      </c>
      <c r="AH87" s="121">
        <f t="shared" si="60"/>
        <v>0</v>
      </c>
      <c r="AI87" s="121">
        <f t="shared" si="60"/>
        <v>0</v>
      </c>
      <c r="AJ87" s="121">
        <f t="shared" si="60"/>
        <v>0</v>
      </c>
      <c r="AK87" s="121">
        <f t="shared" si="60"/>
        <v>0</v>
      </c>
      <c r="AL87" s="123">
        <f t="shared" si="59"/>
        <v>0</v>
      </c>
      <c r="AM87" s="80"/>
    </row>
    <row r="88" spans="1:39" s="81" customFormat="1" ht="30" x14ac:dyDescent="0.25">
      <c r="A88" s="77"/>
      <c r="B88" s="120" t="s">
        <v>100</v>
      </c>
      <c r="C88" s="121">
        <f>+(C83*C86*1000)/1000000</f>
        <v>0</v>
      </c>
      <c r="D88" s="121">
        <f t="shared" ref="D88:AL88" si="61">+(D83*D86*1000)/1000000</f>
        <v>0</v>
      </c>
      <c r="E88" s="121">
        <f t="shared" si="61"/>
        <v>0</v>
      </c>
      <c r="F88" s="121">
        <f t="shared" si="61"/>
        <v>0</v>
      </c>
      <c r="G88" s="121">
        <f t="shared" si="61"/>
        <v>0</v>
      </c>
      <c r="H88" s="121">
        <f t="shared" si="61"/>
        <v>0</v>
      </c>
      <c r="I88" s="121">
        <f t="shared" si="61"/>
        <v>0</v>
      </c>
      <c r="J88" s="121">
        <f t="shared" si="61"/>
        <v>0</v>
      </c>
      <c r="K88" s="121">
        <f t="shared" si="61"/>
        <v>0</v>
      </c>
      <c r="L88" s="121">
        <f t="shared" si="61"/>
        <v>0</v>
      </c>
      <c r="M88" s="121">
        <f t="shared" si="61"/>
        <v>0</v>
      </c>
      <c r="N88" s="121">
        <f t="shared" si="61"/>
        <v>0</v>
      </c>
      <c r="O88" s="121">
        <f t="shared" si="61"/>
        <v>0</v>
      </c>
      <c r="P88" s="121">
        <f t="shared" si="61"/>
        <v>0</v>
      </c>
      <c r="Q88" s="121">
        <f t="shared" si="61"/>
        <v>0</v>
      </c>
      <c r="R88" s="121">
        <f t="shared" si="61"/>
        <v>0</v>
      </c>
      <c r="S88" s="121">
        <f t="shared" si="61"/>
        <v>0</v>
      </c>
      <c r="T88" s="121">
        <f t="shared" si="61"/>
        <v>0</v>
      </c>
      <c r="U88" s="121">
        <f t="shared" si="61"/>
        <v>0</v>
      </c>
      <c r="V88" s="121">
        <f t="shared" si="61"/>
        <v>0</v>
      </c>
      <c r="W88" s="121">
        <f t="shared" si="61"/>
        <v>0</v>
      </c>
      <c r="X88" s="121">
        <f t="shared" si="61"/>
        <v>0</v>
      </c>
      <c r="Y88" s="121">
        <f t="shared" si="61"/>
        <v>0</v>
      </c>
      <c r="Z88" s="121">
        <f t="shared" ref="Z88:AK88" si="62">+(Z83*Z86*1000)/1000000</f>
        <v>0</v>
      </c>
      <c r="AA88" s="121">
        <f t="shared" si="62"/>
        <v>0</v>
      </c>
      <c r="AB88" s="121">
        <f t="shared" si="62"/>
        <v>0</v>
      </c>
      <c r="AC88" s="121">
        <f t="shared" si="62"/>
        <v>0</v>
      </c>
      <c r="AD88" s="121">
        <f t="shared" si="62"/>
        <v>0</v>
      </c>
      <c r="AE88" s="121">
        <f t="shared" si="62"/>
        <v>0</v>
      </c>
      <c r="AF88" s="121">
        <f t="shared" si="62"/>
        <v>0</v>
      </c>
      <c r="AG88" s="121">
        <f t="shared" si="62"/>
        <v>0</v>
      </c>
      <c r="AH88" s="121">
        <f t="shared" si="62"/>
        <v>0</v>
      </c>
      <c r="AI88" s="121">
        <f t="shared" si="62"/>
        <v>0</v>
      </c>
      <c r="AJ88" s="121">
        <f t="shared" si="62"/>
        <v>0</v>
      </c>
      <c r="AK88" s="121">
        <f t="shared" si="62"/>
        <v>0</v>
      </c>
      <c r="AL88" s="123">
        <f t="shared" si="61"/>
        <v>0</v>
      </c>
      <c r="AM88" s="80"/>
    </row>
    <row r="89" spans="1:39" s="81" customFormat="1" x14ac:dyDescent="0.25">
      <c r="A89" s="77"/>
      <c r="B89" s="226" t="s">
        <v>96</v>
      </c>
      <c r="C89" s="121" t="e">
        <f>+((C85+C81)*1000)/(C83*C79)</f>
        <v>#DIV/0!</v>
      </c>
      <c r="D89" s="121" t="e">
        <f t="shared" ref="D89:AL89" si="63">+((D85+D81)*1000)/(D83*D79)</f>
        <v>#DIV/0!</v>
      </c>
      <c r="E89" s="121" t="e">
        <f t="shared" si="63"/>
        <v>#DIV/0!</v>
      </c>
      <c r="F89" s="121" t="e">
        <f t="shared" si="63"/>
        <v>#DIV/0!</v>
      </c>
      <c r="G89" s="121" t="e">
        <f t="shared" si="63"/>
        <v>#DIV/0!</v>
      </c>
      <c r="H89" s="121" t="e">
        <f t="shared" si="63"/>
        <v>#DIV/0!</v>
      </c>
      <c r="I89" s="121" t="e">
        <f t="shared" si="63"/>
        <v>#DIV/0!</v>
      </c>
      <c r="J89" s="121" t="e">
        <f t="shared" si="63"/>
        <v>#DIV/0!</v>
      </c>
      <c r="K89" s="121" t="e">
        <f t="shared" si="63"/>
        <v>#DIV/0!</v>
      </c>
      <c r="L89" s="121" t="e">
        <f t="shared" si="63"/>
        <v>#DIV/0!</v>
      </c>
      <c r="M89" s="121" t="e">
        <f t="shared" si="63"/>
        <v>#DIV/0!</v>
      </c>
      <c r="N89" s="121" t="e">
        <f t="shared" si="63"/>
        <v>#DIV/0!</v>
      </c>
      <c r="O89" s="121" t="e">
        <f t="shared" si="63"/>
        <v>#DIV/0!</v>
      </c>
      <c r="P89" s="121" t="e">
        <f t="shared" si="63"/>
        <v>#DIV/0!</v>
      </c>
      <c r="Q89" s="121" t="e">
        <f t="shared" si="63"/>
        <v>#DIV/0!</v>
      </c>
      <c r="R89" s="121" t="e">
        <f t="shared" si="63"/>
        <v>#DIV/0!</v>
      </c>
      <c r="S89" s="121" t="e">
        <f t="shared" si="63"/>
        <v>#DIV/0!</v>
      </c>
      <c r="T89" s="121" t="e">
        <f t="shared" si="63"/>
        <v>#DIV/0!</v>
      </c>
      <c r="U89" s="121" t="e">
        <f t="shared" si="63"/>
        <v>#DIV/0!</v>
      </c>
      <c r="V89" s="121" t="e">
        <f t="shared" si="63"/>
        <v>#DIV/0!</v>
      </c>
      <c r="W89" s="121" t="e">
        <f t="shared" si="63"/>
        <v>#DIV/0!</v>
      </c>
      <c r="X89" s="121" t="e">
        <f t="shared" si="63"/>
        <v>#DIV/0!</v>
      </c>
      <c r="Y89" s="121" t="e">
        <f t="shared" si="63"/>
        <v>#DIV/0!</v>
      </c>
      <c r="Z89" s="121" t="e">
        <f t="shared" ref="Z89:AK89" si="64">+((Z85+Z81)*1000)/(Z83*Z79)</f>
        <v>#DIV/0!</v>
      </c>
      <c r="AA89" s="121" t="e">
        <f t="shared" si="64"/>
        <v>#DIV/0!</v>
      </c>
      <c r="AB89" s="121" t="e">
        <f t="shared" si="64"/>
        <v>#DIV/0!</v>
      </c>
      <c r="AC89" s="121" t="e">
        <f t="shared" si="64"/>
        <v>#DIV/0!</v>
      </c>
      <c r="AD89" s="121" t="e">
        <f t="shared" si="64"/>
        <v>#DIV/0!</v>
      </c>
      <c r="AE89" s="121" t="e">
        <f t="shared" si="64"/>
        <v>#DIV/0!</v>
      </c>
      <c r="AF89" s="121" t="e">
        <f t="shared" si="64"/>
        <v>#DIV/0!</v>
      </c>
      <c r="AG89" s="121" t="e">
        <f t="shared" si="64"/>
        <v>#DIV/0!</v>
      </c>
      <c r="AH89" s="121" t="e">
        <f t="shared" si="64"/>
        <v>#DIV/0!</v>
      </c>
      <c r="AI89" s="121" t="e">
        <f t="shared" si="64"/>
        <v>#DIV/0!</v>
      </c>
      <c r="AJ89" s="121" t="e">
        <f t="shared" si="64"/>
        <v>#DIV/0!</v>
      </c>
      <c r="AK89" s="121" t="e">
        <f t="shared" si="64"/>
        <v>#DIV/0!</v>
      </c>
      <c r="AL89" s="123" t="e">
        <f t="shared" si="63"/>
        <v>#DIV/0!</v>
      </c>
      <c r="AM89" s="80"/>
    </row>
    <row r="90" spans="1:39" s="81" customFormat="1" x14ac:dyDescent="0.25">
      <c r="A90" s="77"/>
      <c r="B90" s="226" t="s">
        <v>102</v>
      </c>
      <c r="C90" s="229" t="e">
        <f>+((C85*1000)/(C87*1000000))*100</f>
        <v>#DIV/0!</v>
      </c>
      <c r="D90" s="229" t="e">
        <f t="shared" ref="D90:AL90" si="65">+((D85*1000)/(D87*1000000))*100</f>
        <v>#DIV/0!</v>
      </c>
      <c r="E90" s="229" t="e">
        <f t="shared" si="65"/>
        <v>#DIV/0!</v>
      </c>
      <c r="F90" s="229" t="e">
        <f t="shared" si="65"/>
        <v>#DIV/0!</v>
      </c>
      <c r="G90" s="229" t="e">
        <f t="shared" si="65"/>
        <v>#DIV/0!</v>
      </c>
      <c r="H90" s="229" t="e">
        <f t="shared" si="65"/>
        <v>#DIV/0!</v>
      </c>
      <c r="I90" s="229" t="e">
        <f t="shared" si="65"/>
        <v>#DIV/0!</v>
      </c>
      <c r="J90" s="229" t="e">
        <f t="shared" si="65"/>
        <v>#DIV/0!</v>
      </c>
      <c r="K90" s="229" t="e">
        <f t="shared" si="65"/>
        <v>#DIV/0!</v>
      </c>
      <c r="L90" s="229" t="e">
        <f t="shared" si="65"/>
        <v>#DIV/0!</v>
      </c>
      <c r="M90" s="229" t="e">
        <f t="shared" si="65"/>
        <v>#DIV/0!</v>
      </c>
      <c r="N90" s="229" t="e">
        <f t="shared" si="65"/>
        <v>#DIV/0!</v>
      </c>
      <c r="O90" s="229" t="e">
        <f t="shared" si="65"/>
        <v>#DIV/0!</v>
      </c>
      <c r="P90" s="229" t="e">
        <f t="shared" si="65"/>
        <v>#DIV/0!</v>
      </c>
      <c r="Q90" s="229" t="e">
        <f t="shared" si="65"/>
        <v>#DIV/0!</v>
      </c>
      <c r="R90" s="229" t="e">
        <f t="shared" si="65"/>
        <v>#DIV/0!</v>
      </c>
      <c r="S90" s="229" t="e">
        <f t="shared" si="65"/>
        <v>#DIV/0!</v>
      </c>
      <c r="T90" s="229" t="e">
        <f t="shared" si="65"/>
        <v>#DIV/0!</v>
      </c>
      <c r="U90" s="229" t="e">
        <f t="shared" si="65"/>
        <v>#DIV/0!</v>
      </c>
      <c r="V90" s="229" t="e">
        <f t="shared" si="65"/>
        <v>#DIV/0!</v>
      </c>
      <c r="W90" s="229" t="e">
        <f t="shared" si="65"/>
        <v>#DIV/0!</v>
      </c>
      <c r="X90" s="229" t="e">
        <f t="shared" si="65"/>
        <v>#DIV/0!</v>
      </c>
      <c r="Y90" s="229" t="e">
        <f t="shared" si="65"/>
        <v>#DIV/0!</v>
      </c>
      <c r="Z90" s="229" t="e">
        <f t="shared" ref="Z90:AK90" si="66">+((Z85*1000)/(Z87*1000000))*100</f>
        <v>#DIV/0!</v>
      </c>
      <c r="AA90" s="229" t="e">
        <f t="shared" si="66"/>
        <v>#DIV/0!</v>
      </c>
      <c r="AB90" s="229" t="e">
        <f t="shared" si="66"/>
        <v>#DIV/0!</v>
      </c>
      <c r="AC90" s="229" t="e">
        <f t="shared" si="66"/>
        <v>#DIV/0!</v>
      </c>
      <c r="AD90" s="229" t="e">
        <f t="shared" si="66"/>
        <v>#DIV/0!</v>
      </c>
      <c r="AE90" s="229" t="e">
        <f t="shared" si="66"/>
        <v>#DIV/0!</v>
      </c>
      <c r="AF90" s="229" t="e">
        <f t="shared" si="66"/>
        <v>#DIV/0!</v>
      </c>
      <c r="AG90" s="229" t="e">
        <f t="shared" si="66"/>
        <v>#DIV/0!</v>
      </c>
      <c r="AH90" s="229" t="e">
        <f t="shared" si="66"/>
        <v>#DIV/0!</v>
      </c>
      <c r="AI90" s="229" t="e">
        <f t="shared" si="66"/>
        <v>#DIV/0!</v>
      </c>
      <c r="AJ90" s="229" t="e">
        <f t="shared" si="66"/>
        <v>#DIV/0!</v>
      </c>
      <c r="AK90" s="229" t="e">
        <f t="shared" si="66"/>
        <v>#DIV/0!</v>
      </c>
      <c r="AL90" s="231" t="e">
        <f t="shared" si="65"/>
        <v>#DIV/0!</v>
      </c>
      <c r="AM90" s="80"/>
    </row>
    <row r="91" spans="1:39" s="81" customFormat="1" x14ac:dyDescent="0.25">
      <c r="A91" s="77"/>
      <c r="B91" s="226" t="s">
        <v>170</v>
      </c>
      <c r="C91" s="121" t="e">
        <f>+((C85+C81)*1000)/(C86)</f>
        <v>#DIV/0!</v>
      </c>
      <c r="D91" s="121" t="e">
        <f t="shared" ref="D91:AL91" si="67">+((D85+D81)*1000)/(D86)</f>
        <v>#DIV/0!</v>
      </c>
      <c r="E91" s="121" t="e">
        <f t="shared" si="67"/>
        <v>#DIV/0!</v>
      </c>
      <c r="F91" s="121" t="e">
        <f t="shared" si="67"/>
        <v>#DIV/0!</v>
      </c>
      <c r="G91" s="121" t="e">
        <f t="shared" si="67"/>
        <v>#DIV/0!</v>
      </c>
      <c r="H91" s="121" t="e">
        <f t="shared" si="67"/>
        <v>#DIV/0!</v>
      </c>
      <c r="I91" s="121" t="e">
        <f t="shared" si="67"/>
        <v>#DIV/0!</v>
      </c>
      <c r="J91" s="121" t="e">
        <f t="shared" si="67"/>
        <v>#DIV/0!</v>
      </c>
      <c r="K91" s="121" t="e">
        <f t="shared" si="67"/>
        <v>#DIV/0!</v>
      </c>
      <c r="L91" s="121" t="e">
        <f t="shared" si="67"/>
        <v>#DIV/0!</v>
      </c>
      <c r="M91" s="121" t="e">
        <f t="shared" si="67"/>
        <v>#DIV/0!</v>
      </c>
      <c r="N91" s="121" t="e">
        <f t="shared" si="67"/>
        <v>#DIV/0!</v>
      </c>
      <c r="O91" s="121" t="e">
        <f t="shared" si="67"/>
        <v>#DIV/0!</v>
      </c>
      <c r="P91" s="121" t="e">
        <f t="shared" si="67"/>
        <v>#DIV/0!</v>
      </c>
      <c r="Q91" s="121" t="e">
        <f t="shared" si="67"/>
        <v>#DIV/0!</v>
      </c>
      <c r="R91" s="121" t="e">
        <f t="shared" si="67"/>
        <v>#DIV/0!</v>
      </c>
      <c r="S91" s="121" t="e">
        <f t="shared" si="67"/>
        <v>#DIV/0!</v>
      </c>
      <c r="T91" s="121" t="e">
        <f t="shared" si="67"/>
        <v>#DIV/0!</v>
      </c>
      <c r="U91" s="121" t="e">
        <f t="shared" si="67"/>
        <v>#DIV/0!</v>
      </c>
      <c r="V91" s="121" t="e">
        <f t="shared" si="67"/>
        <v>#DIV/0!</v>
      </c>
      <c r="W91" s="121" t="e">
        <f t="shared" si="67"/>
        <v>#DIV/0!</v>
      </c>
      <c r="X91" s="121" t="e">
        <f t="shared" si="67"/>
        <v>#DIV/0!</v>
      </c>
      <c r="Y91" s="121" t="e">
        <f t="shared" si="67"/>
        <v>#DIV/0!</v>
      </c>
      <c r="Z91" s="121" t="e">
        <f t="shared" ref="Z91:AK91" si="68">+((Z85+Z81)*1000)/(Z86)</f>
        <v>#DIV/0!</v>
      </c>
      <c r="AA91" s="121" t="e">
        <f t="shared" si="68"/>
        <v>#DIV/0!</v>
      </c>
      <c r="AB91" s="121" t="e">
        <f t="shared" si="68"/>
        <v>#DIV/0!</v>
      </c>
      <c r="AC91" s="121" t="e">
        <f t="shared" si="68"/>
        <v>#DIV/0!</v>
      </c>
      <c r="AD91" s="121" t="e">
        <f t="shared" si="68"/>
        <v>#DIV/0!</v>
      </c>
      <c r="AE91" s="121" t="e">
        <f t="shared" si="68"/>
        <v>#DIV/0!</v>
      </c>
      <c r="AF91" s="121" t="e">
        <f t="shared" si="68"/>
        <v>#DIV/0!</v>
      </c>
      <c r="AG91" s="121" t="e">
        <f t="shared" si="68"/>
        <v>#DIV/0!</v>
      </c>
      <c r="AH91" s="121" t="e">
        <f t="shared" si="68"/>
        <v>#DIV/0!</v>
      </c>
      <c r="AI91" s="121" t="e">
        <f t="shared" si="68"/>
        <v>#DIV/0!</v>
      </c>
      <c r="AJ91" s="121" t="e">
        <f t="shared" si="68"/>
        <v>#DIV/0!</v>
      </c>
      <c r="AK91" s="121" t="e">
        <f t="shared" si="68"/>
        <v>#DIV/0!</v>
      </c>
      <c r="AL91" s="123" t="e">
        <f t="shared" si="67"/>
        <v>#DIV/0!</v>
      </c>
      <c r="AM91" s="80"/>
    </row>
    <row r="92" spans="1:39" s="81" customFormat="1" ht="30.75" thickBot="1" x14ac:dyDescent="0.3">
      <c r="A92" s="77"/>
      <c r="B92" s="240" t="s">
        <v>159</v>
      </c>
      <c r="C92" s="241" t="e">
        <f>+(C81*100000)/((C87*1000))</f>
        <v>#DIV/0!</v>
      </c>
      <c r="D92" s="241" t="e">
        <f t="shared" ref="D92:AL92" si="69">+(D81*100000)/((D87*1000))</f>
        <v>#DIV/0!</v>
      </c>
      <c r="E92" s="241" t="e">
        <f t="shared" si="69"/>
        <v>#DIV/0!</v>
      </c>
      <c r="F92" s="241" t="e">
        <f t="shared" si="69"/>
        <v>#DIV/0!</v>
      </c>
      <c r="G92" s="241" t="e">
        <f t="shared" si="69"/>
        <v>#DIV/0!</v>
      </c>
      <c r="H92" s="241" t="e">
        <f t="shared" si="69"/>
        <v>#DIV/0!</v>
      </c>
      <c r="I92" s="241" t="e">
        <f t="shared" si="69"/>
        <v>#DIV/0!</v>
      </c>
      <c r="J92" s="241" t="e">
        <f t="shared" si="69"/>
        <v>#DIV/0!</v>
      </c>
      <c r="K92" s="241" t="e">
        <f t="shared" si="69"/>
        <v>#DIV/0!</v>
      </c>
      <c r="L92" s="241" t="e">
        <f t="shared" si="69"/>
        <v>#DIV/0!</v>
      </c>
      <c r="M92" s="241" t="e">
        <f t="shared" si="69"/>
        <v>#DIV/0!</v>
      </c>
      <c r="N92" s="241" t="e">
        <f t="shared" si="69"/>
        <v>#DIV/0!</v>
      </c>
      <c r="O92" s="241" t="e">
        <f t="shared" si="69"/>
        <v>#DIV/0!</v>
      </c>
      <c r="P92" s="241" t="e">
        <f t="shared" si="69"/>
        <v>#DIV/0!</v>
      </c>
      <c r="Q92" s="241" t="e">
        <f t="shared" si="69"/>
        <v>#DIV/0!</v>
      </c>
      <c r="R92" s="241" t="e">
        <f t="shared" si="69"/>
        <v>#DIV/0!</v>
      </c>
      <c r="S92" s="241" t="e">
        <f t="shared" si="69"/>
        <v>#DIV/0!</v>
      </c>
      <c r="T92" s="241" t="e">
        <f t="shared" si="69"/>
        <v>#DIV/0!</v>
      </c>
      <c r="U92" s="241" t="e">
        <f t="shared" si="69"/>
        <v>#DIV/0!</v>
      </c>
      <c r="V92" s="241" t="e">
        <f t="shared" si="69"/>
        <v>#DIV/0!</v>
      </c>
      <c r="W92" s="241" t="e">
        <f t="shared" si="69"/>
        <v>#DIV/0!</v>
      </c>
      <c r="X92" s="241" t="e">
        <f t="shared" si="69"/>
        <v>#DIV/0!</v>
      </c>
      <c r="Y92" s="241" t="e">
        <f t="shared" si="69"/>
        <v>#DIV/0!</v>
      </c>
      <c r="Z92" s="241" t="e">
        <f t="shared" ref="Z92:AK92" si="70">+(Z81*100000)/((Z87*1000))</f>
        <v>#DIV/0!</v>
      </c>
      <c r="AA92" s="241" t="e">
        <f t="shared" si="70"/>
        <v>#DIV/0!</v>
      </c>
      <c r="AB92" s="241" t="e">
        <f t="shared" si="70"/>
        <v>#DIV/0!</v>
      </c>
      <c r="AC92" s="241" t="e">
        <f t="shared" si="70"/>
        <v>#DIV/0!</v>
      </c>
      <c r="AD92" s="241" t="e">
        <f t="shared" si="70"/>
        <v>#DIV/0!</v>
      </c>
      <c r="AE92" s="241" t="e">
        <f t="shared" si="70"/>
        <v>#DIV/0!</v>
      </c>
      <c r="AF92" s="241" t="e">
        <f t="shared" si="70"/>
        <v>#DIV/0!</v>
      </c>
      <c r="AG92" s="241" t="e">
        <f t="shared" si="70"/>
        <v>#DIV/0!</v>
      </c>
      <c r="AH92" s="241" t="e">
        <f t="shared" si="70"/>
        <v>#DIV/0!</v>
      </c>
      <c r="AI92" s="241" t="e">
        <f t="shared" si="70"/>
        <v>#DIV/0!</v>
      </c>
      <c r="AJ92" s="241" t="e">
        <f t="shared" si="70"/>
        <v>#DIV/0!</v>
      </c>
      <c r="AK92" s="241" t="e">
        <f t="shared" si="70"/>
        <v>#DIV/0!</v>
      </c>
      <c r="AL92" s="243" t="e">
        <f t="shared" si="69"/>
        <v>#DIV/0!</v>
      </c>
      <c r="AM92" s="80"/>
    </row>
  </sheetData>
  <sheetProtection algorithmName="SHA-512" hashValue="Klv8BGE+E4sTHjxIlRHr4ZBz1K9q20zyHwj+e65vzsdjQi3M0nDO4h+/DlZB4suqMjeSVI3x/ODTfGsgbGMrIQ==" saltValue="pmkBRZ/0SPVJbS6aIFKycA==" spinCount="100000" sheet="1" sort="0" autoFilter="0"/>
  <mergeCells count="2">
    <mergeCell ref="A3:A34"/>
    <mergeCell ref="B3:B4"/>
  </mergeCells>
  <dataValidations count="1"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60:AK60 C81:AK81 C18:AL29" xr:uid="{00000000-0002-0000-02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2" orientation="landscape" r:id="rId1"/>
  <rowBreaks count="1" manualBreakCount="1">
    <brk id="48" max="26" man="1"/>
  </rowBreaks>
  <ignoredErrors>
    <ignoredError sqref="AL6:AL17 AL30:AL34 C30:Y34 C6:Y17" emptyCellReferenc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</sheetPr>
  <dimension ref="A1:AN92"/>
  <sheetViews>
    <sheetView view="pageBreakPreview" zoomScale="70" zoomScaleNormal="70" zoomScaleSheetLayoutView="70" workbookViewId="0">
      <selection activeCell="O40" sqref="O40"/>
    </sheetView>
  </sheetViews>
  <sheetFormatPr baseColWidth="10" defaultRowHeight="15" x14ac:dyDescent="0.25"/>
  <cols>
    <col min="1" max="1" width="4.85546875" style="77" customWidth="1"/>
    <col min="2" max="2" width="32.140625" style="77" customWidth="1"/>
    <col min="3" max="3" width="10.7109375" style="80" customWidth="1"/>
    <col min="4" max="4" width="13.140625" style="80" customWidth="1"/>
    <col min="5" max="9" width="10.7109375" style="80" customWidth="1"/>
    <col min="10" max="10" width="10.28515625" style="80" bestFit="1" customWidth="1"/>
    <col min="11" max="11" width="14.85546875" style="80" bestFit="1" customWidth="1"/>
    <col min="12" max="12" width="11.5703125" style="80" bestFit="1" customWidth="1"/>
    <col min="13" max="13" width="16" style="80" bestFit="1" customWidth="1"/>
    <col min="14" max="14" width="11.7109375" style="80" bestFit="1" customWidth="1"/>
    <col min="15" max="15" width="11" style="80" bestFit="1" customWidth="1"/>
    <col min="16" max="16" width="11.140625" style="80" bestFit="1" customWidth="1"/>
    <col min="17" max="17" width="14.85546875" style="80" bestFit="1" customWidth="1"/>
    <col min="18" max="18" width="11.42578125" style="80" bestFit="1" customWidth="1"/>
    <col min="19" max="19" width="10.7109375" style="80" customWidth="1"/>
    <col min="20" max="20" width="11.5703125" style="80" bestFit="1" customWidth="1"/>
    <col min="21" max="21" width="10.5703125" style="80" bestFit="1" customWidth="1"/>
    <col min="22" max="22" width="10" style="80" bestFit="1" customWidth="1"/>
    <col min="23" max="23" width="11.42578125" style="80" bestFit="1" customWidth="1"/>
    <col min="24" max="24" width="11.140625" style="80" bestFit="1" customWidth="1"/>
    <col min="25" max="25" width="11" style="80" bestFit="1" customWidth="1"/>
    <col min="26" max="26" width="11.42578125" style="80" bestFit="1" customWidth="1"/>
    <col min="27" max="27" width="10.5703125" style="80" bestFit="1" customWidth="1"/>
    <col min="28" max="28" width="11.5703125" style="80" bestFit="1" customWidth="1"/>
    <col min="29" max="29" width="11.140625" style="80" bestFit="1" customWidth="1"/>
    <col min="30" max="30" width="11.7109375" style="80" bestFit="1" customWidth="1"/>
    <col min="31" max="31" width="11.140625" style="80" bestFit="1" customWidth="1"/>
    <col min="32" max="32" width="12" style="80" bestFit="1" customWidth="1"/>
    <col min="33" max="33" width="11" style="80" bestFit="1" customWidth="1"/>
    <col min="34" max="34" width="10.28515625" style="80" bestFit="1" customWidth="1"/>
    <col min="35" max="35" width="11.7109375" style="80" bestFit="1" customWidth="1"/>
    <col min="36" max="36" width="11.5703125" style="80" bestFit="1" customWidth="1"/>
    <col min="37" max="37" width="11.42578125" style="80" bestFit="1" customWidth="1"/>
    <col min="38" max="38" width="10.7109375" style="80" customWidth="1"/>
    <col min="39" max="39" width="11.7109375" style="80" customWidth="1"/>
    <col min="40" max="40" width="7.7109375" style="81" customWidth="1"/>
    <col min="41" max="16384" width="11.42578125" style="77"/>
  </cols>
  <sheetData>
    <row r="1" spans="1:40" ht="21" x14ac:dyDescent="0.35">
      <c r="B1" s="78" t="s">
        <v>172</v>
      </c>
      <c r="C1" s="172"/>
      <c r="D1" s="79"/>
      <c r="E1" s="79"/>
      <c r="F1" s="79"/>
      <c r="G1" s="79"/>
      <c r="H1" s="79"/>
      <c r="I1" s="79"/>
      <c r="J1" s="79"/>
      <c r="K1" s="79"/>
      <c r="M1" s="80" t="s">
        <v>105</v>
      </c>
      <c r="O1" s="159"/>
      <c r="Q1" s="80" t="s">
        <v>106</v>
      </c>
      <c r="S1" s="160"/>
      <c r="T1" s="79"/>
      <c r="U1" s="79"/>
    </row>
    <row r="2" spans="1:40" ht="10.5" customHeight="1" thickBot="1" x14ac:dyDescent="0.4">
      <c r="B2" s="82"/>
    </row>
    <row r="3" spans="1:40" s="83" customFormat="1" ht="51" customHeight="1" x14ac:dyDescent="0.25">
      <c r="A3" s="629" t="str">
        <f>"ESCENARIO "&amp;'Balance + PyG'!H1</f>
        <v>ESCENARIO PESIMISTA</v>
      </c>
      <c r="B3" s="628" t="s">
        <v>148</v>
      </c>
      <c r="C3" s="244">
        <f>+LR_Ruta_1!C$3</f>
        <v>44197</v>
      </c>
      <c r="D3" s="245">
        <f>+LR_Ruta_1!D$3</f>
        <v>44228</v>
      </c>
      <c r="E3" s="245">
        <f>+LR_Ruta_1!E$3</f>
        <v>44256</v>
      </c>
      <c r="F3" s="245">
        <f>+LR_Ruta_1!F$3</f>
        <v>44287</v>
      </c>
      <c r="G3" s="245">
        <f>+LR_Ruta_1!G$3</f>
        <v>44317</v>
      </c>
      <c r="H3" s="245">
        <f>+LR_Ruta_1!H$3</f>
        <v>44348</v>
      </c>
      <c r="I3" s="245">
        <f>+LR_Ruta_1!I$3</f>
        <v>44378</v>
      </c>
      <c r="J3" s="245">
        <f>+LR_Ruta_1!J$3</f>
        <v>44409</v>
      </c>
      <c r="K3" s="245">
        <f>+LR_Ruta_1!K$3</f>
        <v>44440</v>
      </c>
      <c r="L3" s="245">
        <f>+LR_Ruta_1!L$3</f>
        <v>44470</v>
      </c>
      <c r="M3" s="245">
        <f>+LR_Ruta_1!M$3</f>
        <v>44501</v>
      </c>
      <c r="N3" s="245">
        <f>+LR_Ruta_1!N$3</f>
        <v>44531</v>
      </c>
      <c r="O3" s="245">
        <f>+LR_Ruta_1!O$3</f>
        <v>44562</v>
      </c>
      <c r="P3" s="245">
        <f>+LR_Ruta_1!P$3</f>
        <v>44593</v>
      </c>
      <c r="Q3" s="245">
        <f>+LR_Ruta_1!Q$3</f>
        <v>44621</v>
      </c>
      <c r="R3" s="245">
        <f>+LR_Ruta_1!R$3</f>
        <v>44652</v>
      </c>
      <c r="S3" s="245">
        <f>+LR_Ruta_1!S$3</f>
        <v>44682</v>
      </c>
      <c r="T3" s="245">
        <f>+LR_Ruta_1!T$3</f>
        <v>44713</v>
      </c>
      <c r="U3" s="245">
        <f>+LR_Ruta_1!U$3</f>
        <v>44743</v>
      </c>
      <c r="V3" s="245">
        <f>+LR_Ruta_1!V$3</f>
        <v>44774</v>
      </c>
      <c r="W3" s="245">
        <f>+LR_Ruta_1!W$3</f>
        <v>44805</v>
      </c>
      <c r="X3" s="245">
        <f>+LR_Ruta_1!X$3</f>
        <v>44835</v>
      </c>
      <c r="Y3" s="245">
        <f>+LR_Ruta_1!Y$3</f>
        <v>44866</v>
      </c>
      <c r="Z3" s="245">
        <f>+LR_Ruta_1!Z$3</f>
        <v>44896</v>
      </c>
      <c r="AA3" s="245">
        <f>+LR_Ruta_1!AA$3</f>
        <v>44927</v>
      </c>
      <c r="AB3" s="245">
        <f>+LR_Ruta_1!AB$3</f>
        <v>44958</v>
      </c>
      <c r="AC3" s="245">
        <f>+LR_Ruta_1!AC$3</f>
        <v>44986</v>
      </c>
      <c r="AD3" s="245">
        <f>+LR_Ruta_1!AD$3</f>
        <v>45017</v>
      </c>
      <c r="AE3" s="245">
        <f>+LR_Ruta_1!AE$3</f>
        <v>45047</v>
      </c>
      <c r="AF3" s="245">
        <f>+LR_Ruta_1!AF$3</f>
        <v>45078</v>
      </c>
      <c r="AG3" s="245">
        <f>+LR_Ruta_1!AG$3</f>
        <v>45108</v>
      </c>
      <c r="AH3" s="245">
        <f>+LR_Ruta_1!AH$3</f>
        <v>45139</v>
      </c>
      <c r="AI3" s="245">
        <f>+LR_Ruta_1!AI$3</f>
        <v>45170</v>
      </c>
      <c r="AJ3" s="245">
        <f>+LR_Ruta_1!AJ$3</f>
        <v>45200</v>
      </c>
      <c r="AK3" s="312">
        <f>+LR_Ruta_1!AK$3</f>
        <v>45231</v>
      </c>
      <c r="AL3" s="579">
        <f>+LR_Ruta_1!AL$3</f>
        <v>45261</v>
      </c>
      <c r="AM3" s="84"/>
      <c r="AN3" s="84"/>
    </row>
    <row r="4" spans="1:40" s="83" customFormat="1" ht="19.5" customHeight="1" x14ac:dyDescent="0.25">
      <c r="A4" s="629"/>
      <c r="B4" s="628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588"/>
      <c r="AL4" s="607"/>
      <c r="AM4" s="84"/>
      <c r="AN4" s="84"/>
    </row>
    <row r="5" spans="1:40" ht="11.25" customHeight="1" thickBot="1" x14ac:dyDescent="0.3">
      <c r="A5" s="629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589"/>
      <c r="AL5" s="13"/>
      <c r="AM5" s="81"/>
    </row>
    <row r="6" spans="1:40" ht="15.75" thickBot="1" x14ac:dyDescent="0.3">
      <c r="A6" s="629"/>
      <c r="B6" s="89" t="s">
        <v>23</v>
      </c>
      <c r="C6" s="176">
        <f>+C13+C14+C15</f>
        <v>0</v>
      </c>
      <c r="D6" s="177">
        <f t="shared" ref="D6:AL6" si="0">+D13+D14+D15</f>
        <v>0</v>
      </c>
      <c r="E6" s="177">
        <f t="shared" si="0"/>
        <v>0</v>
      </c>
      <c r="F6" s="177">
        <f t="shared" si="0"/>
        <v>0</v>
      </c>
      <c r="G6" s="177">
        <f t="shared" si="0"/>
        <v>0</v>
      </c>
      <c r="H6" s="177">
        <f t="shared" si="0"/>
        <v>0</v>
      </c>
      <c r="I6" s="177">
        <f t="shared" si="0"/>
        <v>0</v>
      </c>
      <c r="J6" s="177">
        <f t="shared" si="0"/>
        <v>0</v>
      </c>
      <c r="K6" s="177">
        <f t="shared" si="0"/>
        <v>0</v>
      </c>
      <c r="L6" s="177">
        <f t="shared" si="0"/>
        <v>0</v>
      </c>
      <c r="M6" s="177">
        <f t="shared" si="0"/>
        <v>0</v>
      </c>
      <c r="N6" s="177">
        <f t="shared" si="0"/>
        <v>0</v>
      </c>
      <c r="O6" s="178">
        <f t="shared" si="0"/>
        <v>0</v>
      </c>
      <c r="P6" s="177">
        <f t="shared" si="0"/>
        <v>0</v>
      </c>
      <c r="Q6" s="177">
        <f t="shared" si="0"/>
        <v>0</v>
      </c>
      <c r="R6" s="177">
        <f t="shared" si="0"/>
        <v>0</v>
      </c>
      <c r="S6" s="177">
        <f t="shared" si="0"/>
        <v>0</v>
      </c>
      <c r="T6" s="177">
        <f t="shared" si="0"/>
        <v>0</v>
      </c>
      <c r="U6" s="177">
        <f t="shared" si="0"/>
        <v>0</v>
      </c>
      <c r="V6" s="177">
        <f t="shared" si="0"/>
        <v>0</v>
      </c>
      <c r="W6" s="177">
        <f t="shared" si="0"/>
        <v>0</v>
      </c>
      <c r="X6" s="177">
        <f t="shared" si="0"/>
        <v>0</v>
      </c>
      <c r="Y6" s="177">
        <f t="shared" si="0"/>
        <v>0</v>
      </c>
      <c r="Z6" s="177">
        <f t="shared" ref="Z6:AK6" si="1">+Z13+Z14+Z15</f>
        <v>0</v>
      </c>
      <c r="AA6" s="177">
        <f t="shared" si="1"/>
        <v>0</v>
      </c>
      <c r="AB6" s="177">
        <f t="shared" si="1"/>
        <v>0</v>
      </c>
      <c r="AC6" s="177">
        <f t="shared" si="1"/>
        <v>0</v>
      </c>
      <c r="AD6" s="177">
        <f t="shared" si="1"/>
        <v>0</v>
      </c>
      <c r="AE6" s="177">
        <f t="shared" si="1"/>
        <v>0</v>
      </c>
      <c r="AF6" s="177">
        <f t="shared" si="1"/>
        <v>0</v>
      </c>
      <c r="AG6" s="177">
        <f t="shared" si="1"/>
        <v>0</v>
      </c>
      <c r="AH6" s="177">
        <f t="shared" si="1"/>
        <v>0</v>
      </c>
      <c r="AI6" s="177">
        <f t="shared" si="1"/>
        <v>0</v>
      </c>
      <c r="AJ6" s="177">
        <f t="shared" si="1"/>
        <v>0</v>
      </c>
      <c r="AK6" s="622">
        <f t="shared" si="1"/>
        <v>0</v>
      </c>
      <c r="AL6" s="623">
        <f t="shared" si="0"/>
        <v>0</v>
      </c>
      <c r="AM6" s="90"/>
      <c r="AN6" s="91"/>
    </row>
    <row r="7" spans="1:40" x14ac:dyDescent="0.25">
      <c r="A7" s="629"/>
      <c r="B7" s="92" t="s">
        <v>93</v>
      </c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590"/>
      <c r="AL7" s="609"/>
      <c r="AM7" s="93"/>
      <c r="AN7" s="91"/>
    </row>
    <row r="8" spans="1:40" x14ac:dyDescent="0.25">
      <c r="A8" s="629"/>
      <c r="B8" s="94" t="s">
        <v>149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591"/>
      <c r="AL8" s="170"/>
      <c r="AM8" s="93"/>
      <c r="AN8" s="91"/>
    </row>
    <row r="9" spans="1:40" x14ac:dyDescent="0.25">
      <c r="A9" s="629"/>
      <c r="B9" s="94" t="s">
        <v>89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591"/>
      <c r="AL9" s="170"/>
      <c r="AM9" s="93"/>
      <c r="AN9" s="91"/>
    </row>
    <row r="10" spans="1:40" x14ac:dyDescent="0.25">
      <c r="A10" s="629"/>
      <c r="B10" s="94" t="s">
        <v>90</v>
      </c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592"/>
      <c r="AL10" s="610"/>
      <c r="AM10" s="95"/>
      <c r="AN10" s="91"/>
    </row>
    <row r="11" spans="1:40" ht="15.75" thickBot="1" x14ac:dyDescent="0.3">
      <c r="A11" s="629"/>
      <c r="B11" s="96" t="s">
        <v>169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593"/>
      <c r="AL11" s="611"/>
      <c r="AM11" s="97"/>
      <c r="AN11" s="91"/>
    </row>
    <row r="12" spans="1:40" x14ac:dyDescent="0.25">
      <c r="A12" s="629"/>
      <c r="B12" s="94" t="s">
        <v>95</v>
      </c>
      <c r="C12" s="217">
        <f>+C7*C8*C9</f>
        <v>0</v>
      </c>
      <c r="D12" s="218">
        <f t="shared" ref="D12:AL12" si="2">+D7*D8*D9</f>
        <v>0</v>
      </c>
      <c r="E12" s="218">
        <f t="shared" si="2"/>
        <v>0</v>
      </c>
      <c r="F12" s="218">
        <f t="shared" si="2"/>
        <v>0</v>
      </c>
      <c r="G12" s="218">
        <f t="shared" si="2"/>
        <v>0</v>
      </c>
      <c r="H12" s="218">
        <f t="shared" si="2"/>
        <v>0</v>
      </c>
      <c r="I12" s="218">
        <f t="shared" si="2"/>
        <v>0</v>
      </c>
      <c r="J12" s="218">
        <f t="shared" si="2"/>
        <v>0</v>
      </c>
      <c r="K12" s="218">
        <f t="shared" si="2"/>
        <v>0</v>
      </c>
      <c r="L12" s="218">
        <f t="shared" si="2"/>
        <v>0</v>
      </c>
      <c r="M12" s="218">
        <f t="shared" si="2"/>
        <v>0</v>
      </c>
      <c r="N12" s="218">
        <f t="shared" si="2"/>
        <v>0</v>
      </c>
      <c r="O12" s="219">
        <f t="shared" si="2"/>
        <v>0</v>
      </c>
      <c r="P12" s="218">
        <f t="shared" si="2"/>
        <v>0</v>
      </c>
      <c r="Q12" s="218">
        <f t="shared" si="2"/>
        <v>0</v>
      </c>
      <c r="R12" s="218">
        <f t="shared" si="2"/>
        <v>0</v>
      </c>
      <c r="S12" s="218">
        <f t="shared" si="2"/>
        <v>0</v>
      </c>
      <c r="T12" s="218">
        <f t="shared" si="2"/>
        <v>0</v>
      </c>
      <c r="U12" s="218">
        <f t="shared" si="2"/>
        <v>0</v>
      </c>
      <c r="V12" s="218">
        <f t="shared" si="2"/>
        <v>0</v>
      </c>
      <c r="W12" s="218">
        <f t="shared" si="2"/>
        <v>0</v>
      </c>
      <c r="X12" s="218">
        <f t="shared" si="2"/>
        <v>0</v>
      </c>
      <c r="Y12" s="218">
        <f t="shared" si="2"/>
        <v>0</v>
      </c>
      <c r="Z12" s="218">
        <f t="shared" ref="Z12:AK12" si="3">+Z7*Z8*Z9</f>
        <v>0</v>
      </c>
      <c r="AA12" s="218">
        <f t="shared" si="3"/>
        <v>0</v>
      </c>
      <c r="AB12" s="218">
        <f t="shared" si="3"/>
        <v>0</v>
      </c>
      <c r="AC12" s="218">
        <f t="shared" si="3"/>
        <v>0</v>
      </c>
      <c r="AD12" s="218">
        <f t="shared" si="3"/>
        <v>0</v>
      </c>
      <c r="AE12" s="218">
        <f t="shared" si="3"/>
        <v>0</v>
      </c>
      <c r="AF12" s="218">
        <f t="shared" si="3"/>
        <v>0</v>
      </c>
      <c r="AG12" s="218">
        <f t="shared" si="3"/>
        <v>0</v>
      </c>
      <c r="AH12" s="218">
        <f t="shared" si="3"/>
        <v>0</v>
      </c>
      <c r="AI12" s="218">
        <f t="shared" si="3"/>
        <v>0</v>
      </c>
      <c r="AJ12" s="218">
        <f t="shared" si="3"/>
        <v>0</v>
      </c>
      <c r="AK12" s="594">
        <f t="shared" si="3"/>
        <v>0</v>
      </c>
      <c r="AL12" s="612">
        <f t="shared" si="2"/>
        <v>0</v>
      </c>
      <c r="AM12" s="93"/>
      <c r="AN12" s="91"/>
    </row>
    <row r="13" spans="1:40" x14ac:dyDescent="0.25">
      <c r="A13" s="629"/>
      <c r="B13" s="98" t="s">
        <v>142</v>
      </c>
      <c r="C13" s="220">
        <f>+(C12*C10*C11)/1000</f>
        <v>0</v>
      </c>
      <c r="D13" s="221">
        <f t="shared" ref="D13:AL13" si="4">+(D12*D10*D11)/1000</f>
        <v>0</v>
      </c>
      <c r="E13" s="221">
        <f t="shared" si="4"/>
        <v>0</v>
      </c>
      <c r="F13" s="221">
        <f t="shared" si="4"/>
        <v>0</v>
      </c>
      <c r="G13" s="221">
        <f t="shared" si="4"/>
        <v>0</v>
      </c>
      <c r="H13" s="221">
        <f t="shared" si="4"/>
        <v>0</v>
      </c>
      <c r="I13" s="221">
        <f t="shared" si="4"/>
        <v>0</v>
      </c>
      <c r="J13" s="221">
        <f t="shared" si="4"/>
        <v>0</v>
      </c>
      <c r="K13" s="221">
        <f t="shared" si="4"/>
        <v>0</v>
      </c>
      <c r="L13" s="221">
        <f t="shared" si="4"/>
        <v>0</v>
      </c>
      <c r="M13" s="221">
        <f t="shared" si="4"/>
        <v>0</v>
      </c>
      <c r="N13" s="221">
        <f t="shared" si="4"/>
        <v>0</v>
      </c>
      <c r="O13" s="222">
        <f t="shared" si="4"/>
        <v>0</v>
      </c>
      <c r="P13" s="221">
        <f t="shared" si="4"/>
        <v>0</v>
      </c>
      <c r="Q13" s="221">
        <f t="shared" si="4"/>
        <v>0</v>
      </c>
      <c r="R13" s="221">
        <f t="shared" si="4"/>
        <v>0</v>
      </c>
      <c r="S13" s="221">
        <f t="shared" si="4"/>
        <v>0</v>
      </c>
      <c r="T13" s="221">
        <f t="shared" si="4"/>
        <v>0</v>
      </c>
      <c r="U13" s="221">
        <f t="shared" si="4"/>
        <v>0</v>
      </c>
      <c r="V13" s="221">
        <f t="shared" si="4"/>
        <v>0</v>
      </c>
      <c r="W13" s="221">
        <f t="shared" si="4"/>
        <v>0</v>
      </c>
      <c r="X13" s="221">
        <f t="shared" si="4"/>
        <v>0</v>
      </c>
      <c r="Y13" s="221">
        <f t="shared" si="4"/>
        <v>0</v>
      </c>
      <c r="Z13" s="221">
        <f t="shared" ref="Z13:AK13" si="5">+(Z12*Z10*Z11)/1000</f>
        <v>0</v>
      </c>
      <c r="AA13" s="221">
        <f t="shared" si="5"/>
        <v>0</v>
      </c>
      <c r="AB13" s="221">
        <f t="shared" si="5"/>
        <v>0</v>
      </c>
      <c r="AC13" s="221">
        <f t="shared" si="5"/>
        <v>0</v>
      </c>
      <c r="AD13" s="221">
        <f t="shared" si="5"/>
        <v>0</v>
      </c>
      <c r="AE13" s="221">
        <f t="shared" si="5"/>
        <v>0</v>
      </c>
      <c r="AF13" s="221">
        <f t="shared" si="5"/>
        <v>0</v>
      </c>
      <c r="AG13" s="221">
        <f t="shared" si="5"/>
        <v>0</v>
      </c>
      <c r="AH13" s="221">
        <f t="shared" si="5"/>
        <v>0</v>
      </c>
      <c r="AI13" s="221">
        <f t="shared" si="5"/>
        <v>0</v>
      </c>
      <c r="AJ13" s="221">
        <f t="shared" si="5"/>
        <v>0</v>
      </c>
      <c r="AK13" s="595">
        <f t="shared" si="5"/>
        <v>0</v>
      </c>
      <c r="AL13" s="613">
        <f t="shared" si="4"/>
        <v>0</v>
      </c>
      <c r="AM13" s="99"/>
    </row>
    <row r="14" spans="1:40" x14ac:dyDescent="0.25">
      <c r="A14" s="629"/>
      <c r="B14" s="94" t="s">
        <v>139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596"/>
      <c r="AL14" s="614"/>
      <c r="AM14" s="99"/>
    </row>
    <row r="15" spans="1:40" ht="15.75" customHeight="1" x14ac:dyDescent="0.25">
      <c r="A15" s="629"/>
      <c r="B15" s="100" t="s">
        <v>145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597"/>
      <c r="AL15" s="615"/>
      <c r="AM15" s="99"/>
    </row>
    <row r="16" spans="1:40" ht="15.75" thickBot="1" x14ac:dyDescent="0.3">
      <c r="A16" s="629"/>
      <c r="B16" s="101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598"/>
      <c r="AL16" s="616"/>
      <c r="AM16" s="91"/>
      <c r="AN16" s="91"/>
    </row>
    <row r="17" spans="1:40" ht="15.75" thickBot="1" x14ac:dyDescent="0.3">
      <c r="A17" s="629"/>
      <c r="B17" s="89" t="s">
        <v>22</v>
      </c>
      <c r="C17" s="193">
        <f t="shared" ref="C17:AL17" si="6">SUM(C18:C29)</f>
        <v>0</v>
      </c>
      <c r="D17" s="194">
        <f t="shared" si="6"/>
        <v>0</v>
      </c>
      <c r="E17" s="194">
        <f t="shared" si="6"/>
        <v>0</v>
      </c>
      <c r="F17" s="194">
        <f t="shared" si="6"/>
        <v>0</v>
      </c>
      <c r="G17" s="194">
        <f t="shared" si="6"/>
        <v>0</v>
      </c>
      <c r="H17" s="194">
        <f t="shared" si="6"/>
        <v>0</v>
      </c>
      <c r="I17" s="194">
        <f t="shared" si="6"/>
        <v>0</v>
      </c>
      <c r="J17" s="194">
        <f t="shared" si="6"/>
        <v>0</v>
      </c>
      <c r="K17" s="194">
        <f t="shared" si="6"/>
        <v>0</v>
      </c>
      <c r="L17" s="194">
        <f t="shared" si="6"/>
        <v>0</v>
      </c>
      <c r="M17" s="194">
        <f t="shared" si="6"/>
        <v>0</v>
      </c>
      <c r="N17" s="194">
        <f t="shared" si="6"/>
        <v>0</v>
      </c>
      <c r="O17" s="195">
        <f t="shared" si="6"/>
        <v>0</v>
      </c>
      <c r="P17" s="194">
        <f t="shared" si="6"/>
        <v>0</v>
      </c>
      <c r="Q17" s="194">
        <f t="shared" si="6"/>
        <v>0</v>
      </c>
      <c r="R17" s="194">
        <f t="shared" si="6"/>
        <v>0</v>
      </c>
      <c r="S17" s="194">
        <f t="shared" si="6"/>
        <v>0</v>
      </c>
      <c r="T17" s="194">
        <f t="shared" si="6"/>
        <v>0</v>
      </c>
      <c r="U17" s="194">
        <f t="shared" si="6"/>
        <v>0</v>
      </c>
      <c r="V17" s="194">
        <f t="shared" si="6"/>
        <v>0</v>
      </c>
      <c r="W17" s="194">
        <f t="shared" si="6"/>
        <v>0</v>
      </c>
      <c r="X17" s="194">
        <f t="shared" si="6"/>
        <v>0</v>
      </c>
      <c r="Y17" s="194">
        <f t="shared" si="6"/>
        <v>0</v>
      </c>
      <c r="Z17" s="194">
        <f t="shared" ref="Z17:AK17" si="7">SUM(Z18:Z29)</f>
        <v>0</v>
      </c>
      <c r="AA17" s="194">
        <f t="shared" si="7"/>
        <v>0</v>
      </c>
      <c r="AB17" s="194">
        <f t="shared" si="7"/>
        <v>0</v>
      </c>
      <c r="AC17" s="194">
        <f t="shared" si="7"/>
        <v>0</v>
      </c>
      <c r="AD17" s="194">
        <f t="shared" si="7"/>
        <v>0</v>
      </c>
      <c r="AE17" s="194">
        <f t="shared" si="7"/>
        <v>0</v>
      </c>
      <c r="AF17" s="194">
        <f t="shared" si="7"/>
        <v>0</v>
      </c>
      <c r="AG17" s="194">
        <f t="shared" si="7"/>
        <v>0</v>
      </c>
      <c r="AH17" s="194">
        <f t="shared" si="7"/>
        <v>0</v>
      </c>
      <c r="AI17" s="194">
        <f t="shared" si="7"/>
        <v>0</v>
      </c>
      <c r="AJ17" s="194">
        <f t="shared" si="7"/>
        <v>0</v>
      </c>
      <c r="AK17" s="599">
        <f t="shared" si="7"/>
        <v>0</v>
      </c>
      <c r="AL17" s="617">
        <f t="shared" si="6"/>
        <v>0</v>
      </c>
      <c r="AM17" s="102"/>
      <c r="AN17" s="91"/>
    </row>
    <row r="18" spans="1:40" x14ac:dyDescent="0.25">
      <c r="A18" s="629"/>
      <c r="B18" s="92" t="s">
        <v>113</v>
      </c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600"/>
      <c r="AL18" s="618"/>
      <c r="AM18" s="99"/>
    </row>
    <row r="19" spans="1:40" x14ac:dyDescent="0.25">
      <c r="A19" s="629"/>
      <c r="B19" s="94" t="s">
        <v>114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601"/>
      <c r="AL19" s="618"/>
      <c r="AM19" s="99"/>
    </row>
    <row r="20" spans="1:40" s="81" customFormat="1" x14ac:dyDescent="0.25">
      <c r="A20" s="629"/>
      <c r="B20" s="94" t="s">
        <v>115</v>
      </c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601"/>
      <c r="AL20" s="618"/>
      <c r="AM20" s="99"/>
    </row>
    <row r="21" spans="1:40" s="81" customFormat="1" x14ac:dyDescent="0.25">
      <c r="A21" s="629"/>
      <c r="B21" s="94" t="s">
        <v>116</v>
      </c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601"/>
      <c r="AL21" s="618"/>
      <c r="AM21" s="99"/>
    </row>
    <row r="22" spans="1:40" s="81" customFormat="1" x14ac:dyDescent="0.25">
      <c r="A22" s="629"/>
      <c r="B22" s="94" t="s">
        <v>117</v>
      </c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601"/>
      <c r="AL22" s="618"/>
      <c r="AM22" s="99"/>
    </row>
    <row r="23" spans="1:40" s="81" customFormat="1" x14ac:dyDescent="0.25">
      <c r="A23" s="629"/>
      <c r="B23" s="94" t="s">
        <v>118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601"/>
      <c r="AL23" s="618"/>
      <c r="AM23" s="99"/>
    </row>
    <row r="24" spans="1:40" s="81" customFormat="1" x14ac:dyDescent="0.25">
      <c r="A24" s="629"/>
      <c r="B24" s="94" t="s">
        <v>119</v>
      </c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601"/>
      <c r="AL24" s="618"/>
      <c r="AM24" s="99"/>
    </row>
    <row r="25" spans="1:40" s="81" customFormat="1" x14ac:dyDescent="0.25">
      <c r="A25" s="629"/>
      <c r="B25" s="94" t="s">
        <v>120</v>
      </c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601"/>
      <c r="AL25" s="618"/>
      <c r="AM25" s="99"/>
    </row>
    <row r="26" spans="1:40" s="81" customFormat="1" x14ac:dyDescent="0.25">
      <c r="A26" s="629"/>
      <c r="B26" s="94" t="s">
        <v>121</v>
      </c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601"/>
      <c r="AL26" s="618"/>
      <c r="AM26" s="99"/>
    </row>
    <row r="27" spans="1:40" s="81" customFormat="1" x14ac:dyDescent="0.25">
      <c r="A27" s="629"/>
      <c r="B27" s="94" t="s">
        <v>122</v>
      </c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601"/>
      <c r="AL27" s="618"/>
      <c r="AM27" s="99"/>
    </row>
    <row r="28" spans="1:40" s="81" customFormat="1" x14ac:dyDescent="0.25">
      <c r="A28" s="629"/>
      <c r="B28" s="94" t="s">
        <v>123</v>
      </c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601"/>
      <c r="AL28" s="618"/>
      <c r="AM28" s="99"/>
    </row>
    <row r="29" spans="1:40" s="81" customFormat="1" ht="15.75" thickBot="1" x14ac:dyDescent="0.3">
      <c r="A29" s="629"/>
      <c r="B29" s="96" t="s">
        <v>124</v>
      </c>
      <c r="C29" s="198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602"/>
      <c r="AL29" s="618"/>
      <c r="AM29" s="99"/>
    </row>
    <row r="30" spans="1:40" ht="15.75" thickBot="1" x14ac:dyDescent="0.3">
      <c r="A30" s="629"/>
      <c r="B30" s="89" t="s">
        <v>107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603"/>
      <c r="AL30" s="619"/>
      <c r="AM30" s="81"/>
    </row>
    <row r="31" spans="1:40" x14ac:dyDescent="0.25">
      <c r="A31" s="629"/>
      <c r="B31" s="105" t="s">
        <v>165</v>
      </c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590"/>
      <c r="AL31" s="609"/>
      <c r="AM31" s="93"/>
    </row>
    <row r="32" spans="1:40" x14ac:dyDescent="0.25">
      <c r="A32" s="629"/>
      <c r="B32" s="105" t="s">
        <v>164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591"/>
      <c r="AL32" s="170"/>
      <c r="AM32" s="93"/>
    </row>
    <row r="33" spans="1:40" x14ac:dyDescent="0.25">
      <c r="A33" s="629"/>
      <c r="B33" s="105" t="s">
        <v>162</v>
      </c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604"/>
      <c r="AL33" s="620"/>
      <c r="AM33" s="81"/>
    </row>
    <row r="34" spans="1:40" ht="15.75" thickBot="1" x14ac:dyDescent="0.3">
      <c r="A34" s="629"/>
      <c r="B34" s="105" t="s">
        <v>163</v>
      </c>
      <c r="C34" s="208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605"/>
      <c r="AL34" s="621"/>
      <c r="AM34" s="81"/>
    </row>
    <row r="35" spans="1:40" ht="15.75" thickBot="1" x14ac:dyDescent="0.3">
      <c r="A35" s="119"/>
      <c r="B35" s="105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3"/>
      <c r="AM35" s="81"/>
    </row>
    <row r="36" spans="1:40" x14ac:dyDescent="0.25">
      <c r="A36" s="119"/>
      <c r="B36" s="110" t="s">
        <v>95</v>
      </c>
      <c r="C36" s="223">
        <f>+C7*C8*C9</f>
        <v>0</v>
      </c>
      <c r="D36" s="223">
        <f t="shared" ref="D36:AL36" si="8">+D7*D8*D9</f>
        <v>0</v>
      </c>
      <c r="E36" s="223">
        <f t="shared" si="8"/>
        <v>0</v>
      </c>
      <c r="F36" s="223">
        <f t="shared" si="8"/>
        <v>0</v>
      </c>
      <c r="G36" s="223">
        <f t="shared" si="8"/>
        <v>0</v>
      </c>
      <c r="H36" s="223">
        <f t="shared" si="8"/>
        <v>0</v>
      </c>
      <c r="I36" s="223">
        <f t="shared" si="8"/>
        <v>0</v>
      </c>
      <c r="J36" s="223">
        <f t="shared" si="8"/>
        <v>0</v>
      </c>
      <c r="K36" s="223">
        <f t="shared" si="8"/>
        <v>0</v>
      </c>
      <c r="L36" s="223">
        <f t="shared" si="8"/>
        <v>0</v>
      </c>
      <c r="M36" s="223">
        <f t="shared" si="8"/>
        <v>0</v>
      </c>
      <c r="N36" s="223">
        <f t="shared" si="8"/>
        <v>0</v>
      </c>
      <c r="O36" s="223">
        <f t="shared" si="8"/>
        <v>0</v>
      </c>
      <c r="P36" s="223">
        <f t="shared" si="8"/>
        <v>0</v>
      </c>
      <c r="Q36" s="223">
        <f t="shared" si="8"/>
        <v>0</v>
      </c>
      <c r="R36" s="223">
        <f t="shared" si="8"/>
        <v>0</v>
      </c>
      <c r="S36" s="223">
        <f t="shared" si="8"/>
        <v>0</v>
      </c>
      <c r="T36" s="223">
        <f t="shared" si="8"/>
        <v>0</v>
      </c>
      <c r="U36" s="223">
        <f t="shared" si="8"/>
        <v>0</v>
      </c>
      <c r="V36" s="223">
        <f t="shared" si="8"/>
        <v>0</v>
      </c>
      <c r="W36" s="223">
        <f t="shared" si="8"/>
        <v>0</v>
      </c>
      <c r="X36" s="223">
        <f t="shared" si="8"/>
        <v>0</v>
      </c>
      <c r="Y36" s="223">
        <f t="shared" si="8"/>
        <v>0</v>
      </c>
      <c r="Z36" s="223">
        <f t="shared" ref="Z36:AK36" si="9">+Z7*Z8*Z9</f>
        <v>0</v>
      </c>
      <c r="AA36" s="223">
        <f t="shared" si="9"/>
        <v>0</v>
      </c>
      <c r="AB36" s="223">
        <f t="shared" si="9"/>
        <v>0</v>
      </c>
      <c r="AC36" s="223">
        <f t="shared" si="9"/>
        <v>0</v>
      </c>
      <c r="AD36" s="223">
        <f t="shared" si="9"/>
        <v>0</v>
      </c>
      <c r="AE36" s="223">
        <f t="shared" si="9"/>
        <v>0</v>
      </c>
      <c r="AF36" s="223">
        <f t="shared" si="9"/>
        <v>0</v>
      </c>
      <c r="AG36" s="223">
        <f t="shared" si="9"/>
        <v>0</v>
      </c>
      <c r="AH36" s="223">
        <f t="shared" si="9"/>
        <v>0</v>
      </c>
      <c r="AI36" s="223">
        <f t="shared" si="9"/>
        <v>0</v>
      </c>
      <c r="AJ36" s="223">
        <f t="shared" si="9"/>
        <v>0</v>
      </c>
      <c r="AK36" s="224">
        <f t="shared" si="9"/>
        <v>0</v>
      </c>
      <c r="AL36" s="225">
        <f t="shared" si="8"/>
        <v>0</v>
      </c>
      <c r="AM36" s="81"/>
    </row>
    <row r="37" spans="1:40" s="80" customFormat="1" x14ac:dyDescent="0.25">
      <c r="B37" s="226" t="s">
        <v>101</v>
      </c>
      <c r="C37" s="121">
        <f>+C36*C10</f>
        <v>0</v>
      </c>
      <c r="D37" s="121">
        <f t="shared" ref="D37:AL37" si="10">+D36*D10</f>
        <v>0</v>
      </c>
      <c r="E37" s="121">
        <f t="shared" si="10"/>
        <v>0</v>
      </c>
      <c r="F37" s="121">
        <f t="shared" si="10"/>
        <v>0</v>
      </c>
      <c r="G37" s="121">
        <f t="shared" si="10"/>
        <v>0</v>
      </c>
      <c r="H37" s="121">
        <f t="shared" si="10"/>
        <v>0</v>
      </c>
      <c r="I37" s="121">
        <f t="shared" si="10"/>
        <v>0</v>
      </c>
      <c r="J37" s="121">
        <f t="shared" si="10"/>
        <v>0</v>
      </c>
      <c r="K37" s="121">
        <f t="shared" si="10"/>
        <v>0</v>
      </c>
      <c r="L37" s="121">
        <f t="shared" si="10"/>
        <v>0</v>
      </c>
      <c r="M37" s="121">
        <f t="shared" si="10"/>
        <v>0</v>
      </c>
      <c r="N37" s="121">
        <f t="shared" si="10"/>
        <v>0</v>
      </c>
      <c r="O37" s="121">
        <f t="shared" si="10"/>
        <v>0</v>
      </c>
      <c r="P37" s="121">
        <f t="shared" si="10"/>
        <v>0</v>
      </c>
      <c r="Q37" s="121">
        <f t="shared" si="10"/>
        <v>0</v>
      </c>
      <c r="R37" s="121">
        <f t="shared" si="10"/>
        <v>0</v>
      </c>
      <c r="S37" s="121">
        <f t="shared" si="10"/>
        <v>0</v>
      </c>
      <c r="T37" s="121">
        <f t="shared" si="10"/>
        <v>0</v>
      </c>
      <c r="U37" s="121">
        <f t="shared" si="10"/>
        <v>0</v>
      </c>
      <c r="V37" s="121">
        <f t="shared" si="10"/>
        <v>0</v>
      </c>
      <c r="W37" s="121">
        <f t="shared" si="10"/>
        <v>0</v>
      </c>
      <c r="X37" s="121">
        <f t="shared" si="10"/>
        <v>0</v>
      </c>
      <c r="Y37" s="121">
        <f t="shared" si="10"/>
        <v>0</v>
      </c>
      <c r="Z37" s="121">
        <f t="shared" ref="Z37:AK37" si="11">+Z36*Z10</f>
        <v>0</v>
      </c>
      <c r="AA37" s="121">
        <f t="shared" si="11"/>
        <v>0</v>
      </c>
      <c r="AB37" s="121">
        <f t="shared" si="11"/>
        <v>0</v>
      </c>
      <c r="AC37" s="121">
        <f t="shared" si="11"/>
        <v>0</v>
      </c>
      <c r="AD37" s="121">
        <f t="shared" si="11"/>
        <v>0</v>
      </c>
      <c r="AE37" s="121">
        <f t="shared" si="11"/>
        <v>0</v>
      </c>
      <c r="AF37" s="121">
        <f t="shared" si="11"/>
        <v>0</v>
      </c>
      <c r="AG37" s="121">
        <f t="shared" si="11"/>
        <v>0</v>
      </c>
      <c r="AH37" s="121">
        <f t="shared" si="11"/>
        <v>0</v>
      </c>
      <c r="AI37" s="121">
        <f t="shared" si="11"/>
        <v>0</v>
      </c>
      <c r="AJ37" s="121">
        <f t="shared" si="11"/>
        <v>0</v>
      </c>
      <c r="AK37" s="122">
        <f t="shared" si="11"/>
        <v>0</v>
      </c>
      <c r="AL37" s="123">
        <f t="shared" si="10"/>
        <v>0</v>
      </c>
      <c r="AM37" s="81"/>
      <c r="AN37" s="81"/>
    </row>
    <row r="38" spans="1:40" ht="30" x14ac:dyDescent="0.25">
      <c r="B38" s="227" t="s">
        <v>103</v>
      </c>
      <c r="C38" s="121">
        <f>+(C36*C10*C11)/1000</f>
        <v>0</v>
      </c>
      <c r="D38" s="121">
        <f t="shared" ref="D38:AL38" si="12">+(D36*D10*D11)/1000</f>
        <v>0</v>
      </c>
      <c r="E38" s="121">
        <f t="shared" si="12"/>
        <v>0</v>
      </c>
      <c r="F38" s="121">
        <f t="shared" si="12"/>
        <v>0</v>
      </c>
      <c r="G38" s="121">
        <f t="shared" si="12"/>
        <v>0</v>
      </c>
      <c r="H38" s="121">
        <f t="shared" si="12"/>
        <v>0</v>
      </c>
      <c r="I38" s="121">
        <f t="shared" si="12"/>
        <v>0</v>
      </c>
      <c r="J38" s="121">
        <f t="shared" si="12"/>
        <v>0</v>
      </c>
      <c r="K38" s="121">
        <f t="shared" si="12"/>
        <v>0</v>
      </c>
      <c r="L38" s="121">
        <f t="shared" si="12"/>
        <v>0</v>
      </c>
      <c r="M38" s="121">
        <f t="shared" si="12"/>
        <v>0</v>
      </c>
      <c r="N38" s="121">
        <f t="shared" si="12"/>
        <v>0</v>
      </c>
      <c r="O38" s="121">
        <f t="shared" si="12"/>
        <v>0</v>
      </c>
      <c r="P38" s="121">
        <f t="shared" si="12"/>
        <v>0</v>
      </c>
      <c r="Q38" s="121">
        <f t="shared" si="12"/>
        <v>0</v>
      </c>
      <c r="R38" s="121">
        <f t="shared" si="12"/>
        <v>0</v>
      </c>
      <c r="S38" s="121">
        <f t="shared" si="12"/>
        <v>0</v>
      </c>
      <c r="T38" s="121">
        <f t="shared" si="12"/>
        <v>0</v>
      </c>
      <c r="U38" s="121">
        <f t="shared" si="12"/>
        <v>0</v>
      </c>
      <c r="V38" s="121">
        <f t="shared" si="12"/>
        <v>0</v>
      </c>
      <c r="W38" s="121">
        <f t="shared" si="12"/>
        <v>0</v>
      </c>
      <c r="X38" s="121">
        <f t="shared" si="12"/>
        <v>0</v>
      </c>
      <c r="Y38" s="121">
        <f t="shared" si="12"/>
        <v>0</v>
      </c>
      <c r="Z38" s="121">
        <f t="shared" ref="Z38:AK38" si="13">+(Z36*Z10*Z11)/1000</f>
        <v>0</v>
      </c>
      <c r="AA38" s="121">
        <f t="shared" si="13"/>
        <v>0</v>
      </c>
      <c r="AB38" s="121">
        <f t="shared" si="13"/>
        <v>0</v>
      </c>
      <c r="AC38" s="121">
        <f t="shared" si="13"/>
        <v>0</v>
      </c>
      <c r="AD38" s="121">
        <f t="shared" si="13"/>
        <v>0</v>
      </c>
      <c r="AE38" s="121">
        <f t="shared" si="13"/>
        <v>0</v>
      </c>
      <c r="AF38" s="121">
        <f t="shared" si="13"/>
        <v>0</v>
      </c>
      <c r="AG38" s="121">
        <f t="shared" si="13"/>
        <v>0</v>
      </c>
      <c r="AH38" s="121">
        <f t="shared" si="13"/>
        <v>0</v>
      </c>
      <c r="AI38" s="121">
        <f t="shared" si="13"/>
        <v>0</v>
      </c>
      <c r="AJ38" s="121">
        <f t="shared" si="13"/>
        <v>0</v>
      </c>
      <c r="AK38" s="122">
        <f t="shared" si="13"/>
        <v>0</v>
      </c>
      <c r="AL38" s="123">
        <f t="shared" si="12"/>
        <v>0</v>
      </c>
    </row>
    <row r="39" spans="1:40" ht="18" customHeight="1" x14ac:dyDescent="0.25">
      <c r="B39" s="228" t="s">
        <v>98</v>
      </c>
      <c r="C39" s="121">
        <f>+$O$1*C7*C8</f>
        <v>0</v>
      </c>
      <c r="D39" s="121">
        <f t="shared" ref="D39:AL39" si="14">+$O$1*D7*D8</f>
        <v>0</v>
      </c>
      <c r="E39" s="121">
        <f t="shared" si="14"/>
        <v>0</v>
      </c>
      <c r="F39" s="121">
        <f t="shared" si="14"/>
        <v>0</v>
      </c>
      <c r="G39" s="121">
        <f t="shared" si="14"/>
        <v>0</v>
      </c>
      <c r="H39" s="121">
        <f t="shared" si="14"/>
        <v>0</v>
      </c>
      <c r="I39" s="121">
        <f t="shared" si="14"/>
        <v>0</v>
      </c>
      <c r="J39" s="121">
        <f t="shared" si="14"/>
        <v>0</v>
      </c>
      <c r="K39" s="121">
        <f t="shared" si="14"/>
        <v>0</v>
      </c>
      <c r="L39" s="121">
        <f t="shared" si="14"/>
        <v>0</v>
      </c>
      <c r="M39" s="121">
        <f t="shared" si="14"/>
        <v>0</v>
      </c>
      <c r="N39" s="121">
        <f t="shared" si="14"/>
        <v>0</v>
      </c>
      <c r="O39" s="121">
        <f t="shared" si="14"/>
        <v>0</v>
      </c>
      <c r="P39" s="121">
        <f t="shared" si="14"/>
        <v>0</v>
      </c>
      <c r="Q39" s="121">
        <f t="shared" si="14"/>
        <v>0</v>
      </c>
      <c r="R39" s="121">
        <f t="shared" si="14"/>
        <v>0</v>
      </c>
      <c r="S39" s="121">
        <f t="shared" si="14"/>
        <v>0</v>
      </c>
      <c r="T39" s="121">
        <f t="shared" si="14"/>
        <v>0</v>
      </c>
      <c r="U39" s="121">
        <f t="shared" si="14"/>
        <v>0</v>
      </c>
      <c r="V39" s="121">
        <f t="shared" si="14"/>
        <v>0</v>
      </c>
      <c r="W39" s="121">
        <f t="shared" si="14"/>
        <v>0</v>
      </c>
      <c r="X39" s="121">
        <f t="shared" si="14"/>
        <v>0</v>
      </c>
      <c r="Y39" s="121">
        <f t="shared" si="14"/>
        <v>0</v>
      </c>
      <c r="Z39" s="121">
        <f t="shared" ref="Z39:AK39" si="15">+$O$1*Z7*Z8</f>
        <v>0</v>
      </c>
      <c r="AA39" s="121">
        <f t="shared" si="15"/>
        <v>0</v>
      </c>
      <c r="AB39" s="121">
        <f t="shared" si="15"/>
        <v>0</v>
      </c>
      <c r="AC39" s="121">
        <f t="shared" si="15"/>
        <v>0</v>
      </c>
      <c r="AD39" s="121">
        <f t="shared" si="15"/>
        <v>0</v>
      </c>
      <c r="AE39" s="121">
        <f t="shared" si="15"/>
        <v>0</v>
      </c>
      <c r="AF39" s="121">
        <f t="shared" si="15"/>
        <v>0</v>
      </c>
      <c r="AG39" s="121">
        <f t="shared" si="15"/>
        <v>0</v>
      </c>
      <c r="AH39" s="121">
        <f t="shared" si="15"/>
        <v>0</v>
      </c>
      <c r="AI39" s="121">
        <f t="shared" si="15"/>
        <v>0</v>
      </c>
      <c r="AJ39" s="121">
        <f t="shared" si="15"/>
        <v>0</v>
      </c>
      <c r="AK39" s="122">
        <f t="shared" si="15"/>
        <v>0</v>
      </c>
      <c r="AL39" s="123">
        <f t="shared" si="14"/>
        <v>0</v>
      </c>
    </row>
    <row r="40" spans="1:40" ht="30" x14ac:dyDescent="0.25">
      <c r="B40" s="120" t="s">
        <v>99</v>
      </c>
      <c r="C40" s="121">
        <f>+((C36*C10)*C39)/1000000</f>
        <v>0</v>
      </c>
      <c r="D40" s="121">
        <f t="shared" ref="D40:AL40" si="16">+((D36*D10)*D39)/1000000</f>
        <v>0</v>
      </c>
      <c r="E40" s="121">
        <f t="shared" si="16"/>
        <v>0</v>
      </c>
      <c r="F40" s="121">
        <f t="shared" si="16"/>
        <v>0</v>
      </c>
      <c r="G40" s="121">
        <f t="shared" si="16"/>
        <v>0</v>
      </c>
      <c r="H40" s="121">
        <f t="shared" si="16"/>
        <v>0</v>
      </c>
      <c r="I40" s="121">
        <f t="shared" si="16"/>
        <v>0</v>
      </c>
      <c r="J40" s="121">
        <f t="shared" si="16"/>
        <v>0</v>
      </c>
      <c r="K40" s="121">
        <f t="shared" si="16"/>
        <v>0</v>
      </c>
      <c r="L40" s="121">
        <f t="shared" si="16"/>
        <v>0</v>
      </c>
      <c r="M40" s="121">
        <f t="shared" si="16"/>
        <v>0</v>
      </c>
      <c r="N40" s="121">
        <f t="shared" si="16"/>
        <v>0</v>
      </c>
      <c r="O40" s="121">
        <f t="shared" si="16"/>
        <v>0</v>
      </c>
      <c r="P40" s="121">
        <f t="shared" si="16"/>
        <v>0</v>
      </c>
      <c r="Q40" s="121">
        <f t="shared" si="16"/>
        <v>0</v>
      </c>
      <c r="R40" s="121">
        <f t="shared" si="16"/>
        <v>0</v>
      </c>
      <c r="S40" s="121">
        <f t="shared" si="16"/>
        <v>0</v>
      </c>
      <c r="T40" s="121">
        <f t="shared" si="16"/>
        <v>0</v>
      </c>
      <c r="U40" s="121">
        <f t="shared" si="16"/>
        <v>0</v>
      </c>
      <c r="V40" s="121">
        <f t="shared" si="16"/>
        <v>0</v>
      </c>
      <c r="W40" s="121">
        <f t="shared" si="16"/>
        <v>0</v>
      </c>
      <c r="X40" s="121">
        <f t="shared" si="16"/>
        <v>0</v>
      </c>
      <c r="Y40" s="121">
        <f t="shared" si="16"/>
        <v>0</v>
      </c>
      <c r="Z40" s="121">
        <f t="shared" ref="Z40:AK40" si="17">+((Z36*Z10)*Z39)/1000000</f>
        <v>0</v>
      </c>
      <c r="AA40" s="121">
        <f t="shared" si="17"/>
        <v>0</v>
      </c>
      <c r="AB40" s="121">
        <f t="shared" si="17"/>
        <v>0</v>
      </c>
      <c r="AC40" s="121">
        <f t="shared" si="17"/>
        <v>0</v>
      </c>
      <c r="AD40" s="121">
        <f t="shared" si="17"/>
        <v>0</v>
      </c>
      <c r="AE40" s="121">
        <f t="shared" si="17"/>
        <v>0</v>
      </c>
      <c r="AF40" s="121">
        <f t="shared" si="17"/>
        <v>0</v>
      </c>
      <c r="AG40" s="121">
        <f t="shared" si="17"/>
        <v>0</v>
      </c>
      <c r="AH40" s="121">
        <f t="shared" si="17"/>
        <v>0</v>
      </c>
      <c r="AI40" s="121">
        <f t="shared" si="17"/>
        <v>0</v>
      </c>
      <c r="AJ40" s="121">
        <f t="shared" si="17"/>
        <v>0</v>
      </c>
      <c r="AK40" s="122">
        <f t="shared" si="17"/>
        <v>0</v>
      </c>
      <c r="AL40" s="123">
        <f t="shared" si="16"/>
        <v>0</v>
      </c>
    </row>
    <row r="41" spans="1:40" ht="34.5" customHeight="1" x14ac:dyDescent="0.25">
      <c r="B41" s="120" t="s">
        <v>100</v>
      </c>
      <c r="C41" s="121">
        <f>+(C36*C39)/1000000</f>
        <v>0</v>
      </c>
      <c r="D41" s="121">
        <f t="shared" ref="D41:AL41" si="18">+(D36*D39)/1000000</f>
        <v>0</v>
      </c>
      <c r="E41" s="121">
        <f t="shared" si="18"/>
        <v>0</v>
      </c>
      <c r="F41" s="121">
        <f t="shared" si="18"/>
        <v>0</v>
      </c>
      <c r="G41" s="121">
        <f t="shared" si="18"/>
        <v>0</v>
      </c>
      <c r="H41" s="121">
        <f t="shared" si="18"/>
        <v>0</v>
      </c>
      <c r="I41" s="121">
        <f t="shared" si="18"/>
        <v>0</v>
      </c>
      <c r="J41" s="121">
        <f t="shared" si="18"/>
        <v>0</v>
      </c>
      <c r="K41" s="121">
        <f t="shared" si="18"/>
        <v>0</v>
      </c>
      <c r="L41" s="121">
        <f t="shared" si="18"/>
        <v>0</v>
      </c>
      <c r="M41" s="121">
        <f t="shared" si="18"/>
        <v>0</v>
      </c>
      <c r="N41" s="121">
        <f t="shared" si="18"/>
        <v>0</v>
      </c>
      <c r="O41" s="121">
        <f t="shared" si="18"/>
        <v>0</v>
      </c>
      <c r="P41" s="121">
        <f t="shared" si="18"/>
        <v>0</v>
      </c>
      <c r="Q41" s="121">
        <f t="shared" si="18"/>
        <v>0</v>
      </c>
      <c r="R41" s="121">
        <f t="shared" si="18"/>
        <v>0</v>
      </c>
      <c r="S41" s="121">
        <f t="shared" si="18"/>
        <v>0</v>
      </c>
      <c r="T41" s="121">
        <f t="shared" si="18"/>
        <v>0</v>
      </c>
      <c r="U41" s="121">
        <f t="shared" si="18"/>
        <v>0</v>
      </c>
      <c r="V41" s="121">
        <f t="shared" si="18"/>
        <v>0</v>
      </c>
      <c r="W41" s="121">
        <f t="shared" si="18"/>
        <v>0</v>
      </c>
      <c r="X41" s="121">
        <f t="shared" si="18"/>
        <v>0</v>
      </c>
      <c r="Y41" s="121">
        <f t="shared" si="18"/>
        <v>0</v>
      </c>
      <c r="Z41" s="121">
        <f t="shared" ref="Z41:AK41" si="19">+(Z36*Z39)/1000000</f>
        <v>0</v>
      </c>
      <c r="AA41" s="121">
        <f t="shared" si="19"/>
        <v>0</v>
      </c>
      <c r="AB41" s="121">
        <f t="shared" si="19"/>
        <v>0</v>
      </c>
      <c r="AC41" s="121">
        <f t="shared" si="19"/>
        <v>0</v>
      </c>
      <c r="AD41" s="121">
        <f t="shared" si="19"/>
        <v>0</v>
      </c>
      <c r="AE41" s="121">
        <f t="shared" si="19"/>
        <v>0</v>
      </c>
      <c r="AF41" s="121">
        <f t="shared" si="19"/>
        <v>0</v>
      </c>
      <c r="AG41" s="121">
        <f t="shared" si="19"/>
        <v>0</v>
      </c>
      <c r="AH41" s="121">
        <f t="shared" si="19"/>
        <v>0</v>
      </c>
      <c r="AI41" s="121">
        <f t="shared" si="19"/>
        <v>0</v>
      </c>
      <c r="AJ41" s="121">
        <f t="shared" si="19"/>
        <v>0</v>
      </c>
      <c r="AK41" s="122">
        <f t="shared" si="19"/>
        <v>0</v>
      </c>
      <c r="AL41" s="123">
        <f t="shared" si="18"/>
        <v>0</v>
      </c>
    </row>
    <row r="42" spans="1:40" x14ac:dyDescent="0.25">
      <c r="B42" s="226" t="s">
        <v>96</v>
      </c>
      <c r="C42" s="121" t="e">
        <f>+((C38+C17)*1000)/(C36*C10)</f>
        <v>#DIV/0!</v>
      </c>
      <c r="D42" s="121" t="e">
        <f t="shared" ref="D42:AL42" si="20">+((D38+D17)*1000)/(D36*D10)</f>
        <v>#DIV/0!</v>
      </c>
      <c r="E42" s="121" t="e">
        <f t="shared" si="20"/>
        <v>#DIV/0!</v>
      </c>
      <c r="F42" s="121" t="e">
        <f t="shared" si="20"/>
        <v>#DIV/0!</v>
      </c>
      <c r="G42" s="121" t="e">
        <f t="shared" si="20"/>
        <v>#DIV/0!</v>
      </c>
      <c r="H42" s="121" t="e">
        <f t="shared" si="20"/>
        <v>#DIV/0!</v>
      </c>
      <c r="I42" s="121" t="e">
        <f t="shared" si="20"/>
        <v>#DIV/0!</v>
      </c>
      <c r="J42" s="121" t="e">
        <f t="shared" si="20"/>
        <v>#DIV/0!</v>
      </c>
      <c r="K42" s="121" t="e">
        <f t="shared" si="20"/>
        <v>#DIV/0!</v>
      </c>
      <c r="L42" s="121" t="e">
        <f t="shared" si="20"/>
        <v>#DIV/0!</v>
      </c>
      <c r="M42" s="121" t="e">
        <f t="shared" si="20"/>
        <v>#DIV/0!</v>
      </c>
      <c r="N42" s="121" t="e">
        <f t="shared" si="20"/>
        <v>#DIV/0!</v>
      </c>
      <c r="O42" s="121" t="e">
        <f t="shared" si="20"/>
        <v>#DIV/0!</v>
      </c>
      <c r="P42" s="121" t="e">
        <f t="shared" si="20"/>
        <v>#DIV/0!</v>
      </c>
      <c r="Q42" s="121" t="e">
        <f t="shared" si="20"/>
        <v>#DIV/0!</v>
      </c>
      <c r="R42" s="121" t="e">
        <f t="shared" si="20"/>
        <v>#DIV/0!</v>
      </c>
      <c r="S42" s="121" t="e">
        <f t="shared" si="20"/>
        <v>#DIV/0!</v>
      </c>
      <c r="T42" s="121" t="e">
        <f t="shared" si="20"/>
        <v>#DIV/0!</v>
      </c>
      <c r="U42" s="121" t="e">
        <f t="shared" si="20"/>
        <v>#DIV/0!</v>
      </c>
      <c r="V42" s="121" t="e">
        <f t="shared" si="20"/>
        <v>#DIV/0!</v>
      </c>
      <c r="W42" s="121" t="e">
        <f t="shared" si="20"/>
        <v>#DIV/0!</v>
      </c>
      <c r="X42" s="121" t="e">
        <f t="shared" si="20"/>
        <v>#DIV/0!</v>
      </c>
      <c r="Y42" s="121" t="e">
        <f t="shared" si="20"/>
        <v>#DIV/0!</v>
      </c>
      <c r="Z42" s="121" t="e">
        <f t="shared" ref="Z42:AK42" si="21">+((Z38+Z17)*1000)/(Z36*Z10)</f>
        <v>#DIV/0!</v>
      </c>
      <c r="AA42" s="121" t="e">
        <f t="shared" si="21"/>
        <v>#DIV/0!</v>
      </c>
      <c r="AB42" s="121" t="e">
        <f t="shared" si="21"/>
        <v>#DIV/0!</v>
      </c>
      <c r="AC42" s="121" t="e">
        <f t="shared" si="21"/>
        <v>#DIV/0!</v>
      </c>
      <c r="AD42" s="121" t="e">
        <f t="shared" si="21"/>
        <v>#DIV/0!</v>
      </c>
      <c r="AE42" s="121" t="e">
        <f t="shared" si="21"/>
        <v>#DIV/0!</v>
      </c>
      <c r="AF42" s="121" t="e">
        <f t="shared" si="21"/>
        <v>#DIV/0!</v>
      </c>
      <c r="AG42" s="121" t="e">
        <f t="shared" si="21"/>
        <v>#DIV/0!</v>
      </c>
      <c r="AH42" s="121" t="e">
        <f t="shared" si="21"/>
        <v>#DIV/0!</v>
      </c>
      <c r="AI42" s="121" t="e">
        <f t="shared" si="21"/>
        <v>#DIV/0!</v>
      </c>
      <c r="AJ42" s="121" t="e">
        <f t="shared" si="21"/>
        <v>#DIV/0!</v>
      </c>
      <c r="AK42" s="122" t="e">
        <f t="shared" si="21"/>
        <v>#DIV/0!</v>
      </c>
      <c r="AL42" s="123" t="e">
        <f t="shared" si="20"/>
        <v>#DIV/0!</v>
      </c>
    </row>
    <row r="43" spans="1:40" x14ac:dyDescent="0.25">
      <c r="B43" s="226" t="s">
        <v>102</v>
      </c>
      <c r="C43" s="229" t="e">
        <f>+((C38*1000)/(C40*1000000))*100</f>
        <v>#DIV/0!</v>
      </c>
      <c r="D43" s="229" t="e">
        <f t="shared" ref="D43:AL43" si="22">+((D38*1000)/(D40*1000000))*100</f>
        <v>#DIV/0!</v>
      </c>
      <c r="E43" s="229" t="e">
        <f t="shared" si="22"/>
        <v>#DIV/0!</v>
      </c>
      <c r="F43" s="229" t="e">
        <f t="shared" si="22"/>
        <v>#DIV/0!</v>
      </c>
      <c r="G43" s="229" t="e">
        <f t="shared" si="22"/>
        <v>#DIV/0!</v>
      </c>
      <c r="H43" s="229" t="e">
        <f t="shared" si="22"/>
        <v>#DIV/0!</v>
      </c>
      <c r="I43" s="229" t="e">
        <f t="shared" si="22"/>
        <v>#DIV/0!</v>
      </c>
      <c r="J43" s="229" t="e">
        <f t="shared" si="22"/>
        <v>#DIV/0!</v>
      </c>
      <c r="K43" s="229" t="e">
        <f t="shared" si="22"/>
        <v>#DIV/0!</v>
      </c>
      <c r="L43" s="229" t="e">
        <f t="shared" si="22"/>
        <v>#DIV/0!</v>
      </c>
      <c r="M43" s="229" t="e">
        <f t="shared" si="22"/>
        <v>#DIV/0!</v>
      </c>
      <c r="N43" s="229" t="e">
        <f t="shared" si="22"/>
        <v>#DIV/0!</v>
      </c>
      <c r="O43" s="229" t="e">
        <f t="shared" si="22"/>
        <v>#DIV/0!</v>
      </c>
      <c r="P43" s="229" t="e">
        <f t="shared" si="22"/>
        <v>#DIV/0!</v>
      </c>
      <c r="Q43" s="229" t="e">
        <f t="shared" si="22"/>
        <v>#DIV/0!</v>
      </c>
      <c r="R43" s="229" t="e">
        <f t="shared" si="22"/>
        <v>#DIV/0!</v>
      </c>
      <c r="S43" s="229" t="e">
        <f t="shared" si="22"/>
        <v>#DIV/0!</v>
      </c>
      <c r="T43" s="229" t="e">
        <f t="shared" si="22"/>
        <v>#DIV/0!</v>
      </c>
      <c r="U43" s="229" t="e">
        <f t="shared" si="22"/>
        <v>#DIV/0!</v>
      </c>
      <c r="V43" s="229" t="e">
        <f t="shared" si="22"/>
        <v>#DIV/0!</v>
      </c>
      <c r="W43" s="229" t="e">
        <f t="shared" si="22"/>
        <v>#DIV/0!</v>
      </c>
      <c r="X43" s="229" t="e">
        <f t="shared" si="22"/>
        <v>#DIV/0!</v>
      </c>
      <c r="Y43" s="229" t="e">
        <f t="shared" si="22"/>
        <v>#DIV/0!</v>
      </c>
      <c r="Z43" s="229" t="e">
        <f t="shared" ref="Z43:AK43" si="23">+((Z38*1000)/(Z40*1000000))*100</f>
        <v>#DIV/0!</v>
      </c>
      <c r="AA43" s="229" t="e">
        <f t="shared" si="23"/>
        <v>#DIV/0!</v>
      </c>
      <c r="AB43" s="229" t="e">
        <f t="shared" si="23"/>
        <v>#DIV/0!</v>
      </c>
      <c r="AC43" s="229" t="e">
        <f t="shared" si="23"/>
        <v>#DIV/0!</v>
      </c>
      <c r="AD43" s="229" t="e">
        <f t="shared" si="23"/>
        <v>#DIV/0!</v>
      </c>
      <c r="AE43" s="229" t="e">
        <f t="shared" si="23"/>
        <v>#DIV/0!</v>
      </c>
      <c r="AF43" s="229" t="e">
        <f t="shared" si="23"/>
        <v>#DIV/0!</v>
      </c>
      <c r="AG43" s="229" t="e">
        <f t="shared" si="23"/>
        <v>#DIV/0!</v>
      </c>
      <c r="AH43" s="229" t="e">
        <f t="shared" si="23"/>
        <v>#DIV/0!</v>
      </c>
      <c r="AI43" s="229" t="e">
        <f t="shared" si="23"/>
        <v>#DIV/0!</v>
      </c>
      <c r="AJ43" s="229" t="e">
        <f t="shared" si="23"/>
        <v>#DIV/0!</v>
      </c>
      <c r="AK43" s="230" t="e">
        <f t="shared" si="23"/>
        <v>#DIV/0!</v>
      </c>
      <c r="AL43" s="231" t="e">
        <f t="shared" si="22"/>
        <v>#DIV/0!</v>
      </c>
    </row>
    <row r="44" spans="1:40" s="80" customFormat="1" x14ac:dyDescent="0.25">
      <c r="B44" s="226" t="s">
        <v>97</v>
      </c>
      <c r="C44" s="121" t="e">
        <f>+((C38*1000)-(C17*1000))/(C39)</f>
        <v>#DIV/0!</v>
      </c>
      <c r="D44" s="121" t="e">
        <f t="shared" ref="D44:AL44" si="24">+((D38*1000)-(D17*1000))/(D39)</f>
        <v>#DIV/0!</v>
      </c>
      <c r="E44" s="121" t="e">
        <f t="shared" si="24"/>
        <v>#DIV/0!</v>
      </c>
      <c r="F44" s="121" t="e">
        <f t="shared" si="24"/>
        <v>#DIV/0!</v>
      </c>
      <c r="G44" s="121" t="e">
        <f t="shared" si="24"/>
        <v>#DIV/0!</v>
      </c>
      <c r="H44" s="121" t="e">
        <f t="shared" si="24"/>
        <v>#DIV/0!</v>
      </c>
      <c r="I44" s="121" t="e">
        <f t="shared" si="24"/>
        <v>#DIV/0!</v>
      </c>
      <c r="J44" s="121" t="e">
        <f t="shared" si="24"/>
        <v>#DIV/0!</v>
      </c>
      <c r="K44" s="121" t="e">
        <f t="shared" si="24"/>
        <v>#DIV/0!</v>
      </c>
      <c r="L44" s="121" t="e">
        <f t="shared" si="24"/>
        <v>#DIV/0!</v>
      </c>
      <c r="M44" s="121" t="e">
        <f t="shared" si="24"/>
        <v>#DIV/0!</v>
      </c>
      <c r="N44" s="121" t="e">
        <f t="shared" si="24"/>
        <v>#DIV/0!</v>
      </c>
      <c r="O44" s="121" t="e">
        <f t="shared" si="24"/>
        <v>#DIV/0!</v>
      </c>
      <c r="P44" s="121" t="e">
        <f t="shared" si="24"/>
        <v>#DIV/0!</v>
      </c>
      <c r="Q44" s="121" t="e">
        <f t="shared" si="24"/>
        <v>#DIV/0!</v>
      </c>
      <c r="R44" s="121" t="e">
        <f t="shared" si="24"/>
        <v>#DIV/0!</v>
      </c>
      <c r="S44" s="121" t="e">
        <f t="shared" si="24"/>
        <v>#DIV/0!</v>
      </c>
      <c r="T44" s="121" t="e">
        <f t="shared" si="24"/>
        <v>#DIV/0!</v>
      </c>
      <c r="U44" s="121" t="e">
        <f t="shared" si="24"/>
        <v>#DIV/0!</v>
      </c>
      <c r="V44" s="121" t="e">
        <f t="shared" si="24"/>
        <v>#DIV/0!</v>
      </c>
      <c r="W44" s="121" t="e">
        <f t="shared" si="24"/>
        <v>#DIV/0!</v>
      </c>
      <c r="X44" s="121" t="e">
        <f t="shared" si="24"/>
        <v>#DIV/0!</v>
      </c>
      <c r="Y44" s="121" t="e">
        <f t="shared" si="24"/>
        <v>#DIV/0!</v>
      </c>
      <c r="Z44" s="121" t="e">
        <f t="shared" ref="Z44:AK44" si="25">+((Z38*1000)-(Z17*1000))/(Z39)</f>
        <v>#DIV/0!</v>
      </c>
      <c r="AA44" s="121" t="e">
        <f t="shared" si="25"/>
        <v>#DIV/0!</v>
      </c>
      <c r="AB44" s="121" t="e">
        <f t="shared" si="25"/>
        <v>#DIV/0!</v>
      </c>
      <c r="AC44" s="121" t="e">
        <f t="shared" si="25"/>
        <v>#DIV/0!</v>
      </c>
      <c r="AD44" s="121" t="e">
        <f t="shared" si="25"/>
        <v>#DIV/0!</v>
      </c>
      <c r="AE44" s="121" t="e">
        <f t="shared" si="25"/>
        <v>#DIV/0!</v>
      </c>
      <c r="AF44" s="121" t="e">
        <f t="shared" si="25"/>
        <v>#DIV/0!</v>
      </c>
      <c r="AG44" s="121" t="e">
        <f t="shared" si="25"/>
        <v>#DIV/0!</v>
      </c>
      <c r="AH44" s="121" t="e">
        <f t="shared" si="25"/>
        <v>#DIV/0!</v>
      </c>
      <c r="AI44" s="121" t="e">
        <f t="shared" si="25"/>
        <v>#DIV/0!</v>
      </c>
      <c r="AJ44" s="121" t="e">
        <f t="shared" si="25"/>
        <v>#DIV/0!</v>
      </c>
      <c r="AK44" s="122" t="e">
        <f t="shared" si="25"/>
        <v>#DIV/0!</v>
      </c>
      <c r="AL44" s="123" t="e">
        <f t="shared" si="24"/>
        <v>#DIV/0!</v>
      </c>
      <c r="AM44" s="81"/>
      <c r="AN44" s="81"/>
    </row>
    <row r="45" spans="1:40" s="80" customFormat="1" ht="30" x14ac:dyDescent="0.25">
      <c r="B45" s="120" t="s">
        <v>159</v>
      </c>
      <c r="C45" s="121" t="e">
        <f>+(C17*100000)/(C40*1000)</f>
        <v>#DIV/0!</v>
      </c>
      <c r="D45" s="121" t="e">
        <f t="shared" ref="D45:AL45" si="26">+(D17*100000)/(D40*1000)</f>
        <v>#DIV/0!</v>
      </c>
      <c r="E45" s="121" t="e">
        <f t="shared" si="26"/>
        <v>#DIV/0!</v>
      </c>
      <c r="F45" s="121" t="e">
        <f t="shared" si="26"/>
        <v>#DIV/0!</v>
      </c>
      <c r="G45" s="121" t="e">
        <f t="shared" si="26"/>
        <v>#DIV/0!</v>
      </c>
      <c r="H45" s="121" t="e">
        <f t="shared" si="26"/>
        <v>#DIV/0!</v>
      </c>
      <c r="I45" s="121" t="e">
        <f t="shared" si="26"/>
        <v>#DIV/0!</v>
      </c>
      <c r="J45" s="121" t="e">
        <f t="shared" si="26"/>
        <v>#DIV/0!</v>
      </c>
      <c r="K45" s="121" t="e">
        <f t="shared" si="26"/>
        <v>#DIV/0!</v>
      </c>
      <c r="L45" s="121" t="e">
        <f t="shared" si="26"/>
        <v>#DIV/0!</v>
      </c>
      <c r="M45" s="121" t="e">
        <f t="shared" si="26"/>
        <v>#DIV/0!</v>
      </c>
      <c r="N45" s="121" t="e">
        <f t="shared" si="26"/>
        <v>#DIV/0!</v>
      </c>
      <c r="O45" s="121" t="e">
        <f t="shared" si="26"/>
        <v>#DIV/0!</v>
      </c>
      <c r="P45" s="121" t="e">
        <f t="shared" si="26"/>
        <v>#DIV/0!</v>
      </c>
      <c r="Q45" s="121" t="e">
        <f t="shared" si="26"/>
        <v>#DIV/0!</v>
      </c>
      <c r="R45" s="121" t="e">
        <f t="shared" si="26"/>
        <v>#DIV/0!</v>
      </c>
      <c r="S45" s="121" t="e">
        <f t="shared" si="26"/>
        <v>#DIV/0!</v>
      </c>
      <c r="T45" s="121" t="e">
        <f t="shared" si="26"/>
        <v>#DIV/0!</v>
      </c>
      <c r="U45" s="121" t="e">
        <f t="shared" si="26"/>
        <v>#DIV/0!</v>
      </c>
      <c r="V45" s="121" t="e">
        <f t="shared" si="26"/>
        <v>#DIV/0!</v>
      </c>
      <c r="W45" s="121" t="e">
        <f t="shared" si="26"/>
        <v>#DIV/0!</v>
      </c>
      <c r="X45" s="121" t="e">
        <f t="shared" si="26"/>
        <v>#DIV/0!</v>
      </c>
      <c r="Y45" s="121" t="e">
        <f t="shared" si="26"/>
        <v>#DIV/0!</v>
      </c>
      <c r="Z45" s="121" t="e">
        <f t="shared" ref="Z45:AK45" si="27">+(Z17*100000)/(Z40*1000)</f>
        <v>#DIV/0!</v>
      </c>
      <c r="AA45" s="121" t="e">
        <f t="shared" si="27"/>
        <v>#DIV/0!</v>
      </c>
      <c r="AB45" s="121" t="e">
        <f t="shared" si="27"/>
        <v>#DIV/0!</v>
      </c>
      <c r="AC45" s="121" t="e">
        <f t="shared" si="27"/>
        <v>#DIV/0!</v>
      </c>
      <c r="AD45" s="121" t="e">
        <f t="shared" si="27"/>
        <v>#DIV/0!</v>
      </c>
      <c r="AE45" s="121" t="e">
        <f t="shared" si="27"/>
        <v>#DIV/0!</v>
      </c>
      <c r="AF45" s="121" t="e">
        <f t="shared" si="27"/>
        <v>#DIV/0!</v>
      </c>
      <c r="AG45" s="121" t="e">
        <f t="shared" si="27"/>
        <v>#DIV/0!</v>
      </c>
      <c r="AH45" s="121" t="e">
        <f t="shared" si="27"/>
        <v>#DIV/0!</v>
      </c>
      <c r="AI45" s="121" t="e">
        <f t="shared" si="27"/>
        <v>#DIV/0!</v>
      </c>
      <c r="AJ45" s="121" t="e">
        <f t="shared" si="27"/>
        <v>#DIV/0!</v>
      </c>
      <c r="AK45" s="122" t="e">
        <f t="shared" si="27"/>
        <v>#DIV/0!</v>
      </c>
      <c r="AL45" s="123" t="e">
        <f t="shared" si="26"/>
        <v>#DIV/0!</v>
      </c>
      <c r="AM45" s="81"/>
      <c r="AN45" s="81"/>
    </row>
    <row r="46" spans="1:40" s="80" customFormat="1" x14ac:dyDescent="0.25">
      <c r="B46" s="228" t="s">
        <v>108</v>
      </c>
      <c r="C46" s="232" t="e">
        <f>+C18/(C31*C33)</f>
        <v>#DIV/0!</v>
      </c>
      <c r="D46" s="232" t="e">
        <f t="shared" ref="D46:AL47" si="28">+D18/(D31*D33)</f>
        <v>#DIV/0!</v>
      </c>
      <c r="E46" s="232" t="e">
        <f t="shared" si="28"/>
        <v>#DIV/0!</v>
      </c>
      <c r="F46" s="232" t="e">
        <f t="shared" si="28"/>
        <v>#DIV/0!</v>
      </c>
      <c r="G46" s="232" t="e">
        <f t="shared" si="28"/>
        <v>#DIV/0!</v>
      </c>
      <c r="H46" s="232" t="e">
        <f t="shared" si="28"/>
        <v>#DIV/0!</v>
      </c>
      <c r="I46" s="232" t="e">
        <f t="shared" si="28"/>
        <v>#DIV/0!</v>
      </c>
      <c r="J46" s="232" t="e">
        <f t="shared" si="28"/>
        <v>#DIV/0!</v>
      </c>
      <c r="K46" s="232" t="e">
        <f t="shared" si="28"/>
        <v>#DIV/0!</v>
      </c>
      <c r="L46" s="232" t="e">
        <f t="shared" si="28"/>
        <v>#DIV/0!</v>
      </c>
      <c r="M46" s="232" t="e">
        <f t="shared" si="28"/>
        <v>#DIV/0!</v>
      </c>
      <c r="N46" s="232" t="e">
        <f t="shared" si="28"/>
        <v>#DIV/0!</v>
      </c>
      <c r="O46" s="232" t="e">
        <f t="shared" si="28"/>
        <v>#DIV/0!</v>
      </c>
      <c r="P46" s="232" t="e">
        <f t="shared" si="28"/>
        <v>#DIV/0!</v>
      </c>
      <c r="Q46" s="232" t="e">
        <f t="shared" si="28"/>
        <v>#DIV/0!</v>
      </c>
      <c r="R46" s="232" t="e">
        <f t="shared" si="28"/>
        <v>#DIV/0!</v>
      </c>
      <c r="S46" s="232" t="e">
        <f t="shared" si="28"/>
        <v>#DIV/0!</v>
      </c>
      <c r="T46" s="232" t="e">
        <f t="shared" si="28"/>
        <v>#DIV/0!</v>
      </c>
      <c r="U46" s="232" t="e">
        <f t="shared" si="28"/>
        <v>#DIV/0!</v>
      </c>
      <c r="V46" s="232" t="e">
        <f t="shared" si="28"/>
        <v>#DIV/0!</v>
      </c>
      <c r="W46" s="232" t="e">
        <f t="shared" si="28"/>
        <v>#DIV/0!</v>
      </c>
      <c r="X46" s="232" t="e">
        <f t="shared" si="28"/>
        <v>#DIV/0!</v>
      </c>
      <c r="Y46" s="232" t="e">
        <f t="shared" si="28"/>
        <v>#DIV/0!</v>
      </c>
      <c r="Z46" s="232" t="e">
        <f t="shared" ref="Z46:AK46" si="29">+Z18/(Z31*Z33)</f>
        <v>#DIV/0!</v>
      </c>
      <c r="AA46" s="232" t="e">
        <f t="shared" si="29"/>
        <v>#DIV/0!</v>
      </c>
      <c r="AB46" s="232" t="e">
        <f t="shared" si="29"/>
        <v>#DIV/0!</v>
      </c>
      <c r="AC46" s="232" t="e">
        <f t="shared" si="29"/>
        <v>#DIV/0!</v>
      </c>
      <c r="AD46" s="232" t="e">
        <f t="shared" si="29"/>
        <v>#DIV/0!</v>
      </c>
      <c r="AE46" s="232" t="e">
        <f t="shared" si="29"/>
        <v>#DIV/0!</v>
      </c>
      <c r="AF46" s="232" t="e">
        <f t="shared" si="29"/>
        <v>#DIV/0!</v>
      </c>
      <c r="AG46" s="232" t="e">
        <f t="shared" si="29"/>
        <v>#DIV/0!</v>
      </c>
      <c r="AH46" s="232" t="e">
        <f t="shared" si="29"/>
        <v>#DIV/0!</v>
      </c>
      <c r="AI46" s="232" t="e">
        <f t="shared" si="29"/>
        <v>#DIV/0!</v>
      </c>
      <c r="AJ46" s="232" t="e">
        <f t="shared" si="29"/>
        <v>#DIV/0!</v>
      </c>
      <c r="AK46" s="233" t="e">
        <f t="shared" si="29"/>
        <v>#DIV/0!</v>
      </c>
      <c r="AL46" s="234" t="e">
        <f t="shared" si="28"/>
        <v>#DIV/0!</v>
      </c>
      <c r="AM46" s="111"/>
      <c r="AN46" s="81"/>
    </row>
    <row r="47" spans="1:40" s="80" customFormat="1" ht="15.75" thickBot="1" x14ac:dyDescent="0.3">
      <c r="B47" s="235" t="s">
        <v>109</v>
      </c>
      <c r="C47" s="236" t="e">
        <f>+C19/(C32*C34)</f>
        <v>#DIV/0!</v>
      </c>
      <c r="D47" s="237" t="e">
        <f t="shared" si="28"/>
        <v>#DIV/0!</v>
      </c>
      <c r="E47" s="237" t="e">
        <f t="shared" si="28"/>
        <v>#DIV/0!</v>
      </c>
      <c r="F47" s="237" t="e">
        <f t="shared" si="28"/>
        <v>#DIV/0!</v>
      </c>
      <c r="G47" s="237" t="e">
        <f t="shared" si="28"/>
        <v>#DIV/0!</v>
      </c>
      <c r="H47" s="237" t="e">
        <f t="shared" si="28"/>
        <v>#DIV/0!</v>
      </c>
      <c r="I47" s="237" t="e">
        <f t="shared" si="28"/>
        <v>#DIV/0!</v>
      </c>
      <c r="J47" s="237" t="e">
        <f t="shared" si="28"/>
        <v>#DIV/0!</v>
      </c>
      <c r="K47" s="237" t="e">
        <f t="shared" si="28"/>
        <v>#DIV/0!</v>
      </c>
      <c r="L47" s="237" t="e">
        <f t="shared" si="28"/>
        <v>#DIV/0!</v>
      </c>
      <c r="M47" s="237" t="e">
        <f t="shared" si="28"/>
        <v>#DIV/0!</v>
      </c>
      <c r="N47" s="237" t="e">
        <f t="shared" si="28"/>
        <v>#DIV/0!</v>
      </c>
      <c r="O47" s="237" t="e">
        <f t="shared" si="28"/>
        <v>#DIV/0!</v>
      </c>
      <c r="P47" s="237" t="e">
        <f t="shared" si="28"/>
        <v>#DIV/0!</v>
      </c>
      <c r="Q47" s="237" t="e">
        <f t="shared" si="28"/>
        <v>#DIV/0!</v>
      </c>
      <c r="R47" s="237" t="e">
        <f t="shared" si="28"/>
        <v>#DIV/0!</v>
      </c>
      <c r="S47" s="237" t="e">
        <f t="shared" si="28"/>
        <v>#DIV/0!</v>
      </c>
      <c r="T47" s="237" t="e">
        <f t="shared" si="28"/>
        <v>#DIV/0!</v>
      </c>
      <c r="U47" s="237" t="e">
        <f t="shared" si="28"/>
        <v>#DIV/0!</v>
      </c>
      <c r="V47" s="237" t="e">
        <f t="shared" si="28"/>
        <v>#DIV/0!</v>
      </c>
      <c r="W47" s="237" t="e">
        <f t="shared" si="28"/>
        <v>#DIV/0!</v>
      </c>
      <c r="X47" s="237" t="e">
        <f t="shared" si="28"/>
        <v>#DIV/0!</v>
      </c>
      <c r="Y47" s="237" t="e">
        <f t="shared" si="28"/>
        <v>#DIV/0!</v>
      </c>
      <c r="Z47" s="237" t="e">
        <f t="shared" ref="Z47:AK47" si="30">+Z19/(Z32*Z34)</f>
        <v>#DIV/0!</v>
      </c>
      <c r="AA47" s="237" t="e">
        <f t="shared" si="30"/>
        <v>#DIV/0!</v>
      </c>
      <c r="AB47" s="237" t="e">
        <f t="shared" si="30"/>
        <v>#DIV/0!</v>
      </c>
      <c r="AC47" s="237" t="e">
        <f t="shared" si="30"/>
        <v>#DIV/0!</v>
      </c>
      <c r="AD47" s="237" t="e">
        <f t="shared" si="30"/>
        <v>#DIV/0!</v>
      </c>
      <c r="AE47" s="237" t="e">
        <f t="shared" si="30"/>
        <v>#DIV/0!</v>
      </c>
      <c r="AF47" s="237" t="e">
        <f t="shared" si="30"/>
        <v>#DIV/0!</v>
      </c>
      <c r="AG47" s="237" t="e">
        <f t="shared" si="30"/>
        <v>#DIV/0!</v>
      </c>
      <c r="AH47" s="237" t="e">
        <f t="shared" si="30"/>
        <v>#DIV/0!</v>
      </c>
      <c r="AI47" s="237" t="e">
        <f t="shared" si="30"/>
        <v>#DIV/0!</v>
      </c>
      <c r="AJ47" s="237" t="e">
        <f t="shared" si="30"/>
        <v>#DIV/0!</v>
      </c>
      <c r="AK47" s="238" t="e">
        <f t="shared" si="30"/>
        <v>#DIV/0!</v>
      </c>
      <c r="AL47" s="239" t="e">
        <f t="shared" si="28"/>
        <v>#DIV/0!</v>
      </c>
      <c r="AM47" s="81"/>
      <c r="AN47" s="81"/>
    </row>
    <row r="48" spans="1:40" s="80" customFormat="1" x14ac:dyDescent="0.25">
      <c r="B48" s="105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13"/>
      <c r="AM48" s="81"/>
      <c r="AN48" s="81"/>
    </row>
    <row r="49" spans="1:40" s="80" customFormat="1" x14ac:dyDescent="0.25">
      <c r="B49" s="77"/>
      <c r="AL49" s="13"/>
      <c r="AM49" s="99"/>
      <c r="AN49" s="81"/>
    </row>
    <row r="50" spans="1:40" s="80" customFormat="1" x14ac:dyDescent="0.25">
      <c r="B50" s="77"/>
      <c r="AL50" s="13"/>
      <c r="AM50" s="99"/>
      <c r="AN50" s="81"/>
    </row>
    <row r="51" spans="1:40" ht="27.75" x14ac:dyDescent="0.65">
      <c r="B51" s="107" t="s">
        <v>110</v>
      </c>
      <c r="C51" s="108"/>
      <c r="AL51" s="13"/>
      <c r="AM51" s="99"/>
    </row>
    <row r="52" spans="1:40" ht="23.25" x14ac:dyDescent="0.35">
      <c r="B52" s="107"/>
      <c r="C52" s="108"/>
      <c r="AL52" s="13"/>
      <c r="AM52" s="99"/>
    </row>
    <row r="53" spans="1:40" ht="21" x14ac:dyDescent="0.35">
      <c r="B53" s="109" t="s">
        <v>92</v>
      </c>
      <c r="C53" s="161"/>
      <c r="D53" s="116"/>
      <c r="E53" s="116"/>
      <c r="F53" s="116"/>
      <c r="G53" s="116"/>
      <c r="K53" s="80" t="s">
        <v>106</v>
      </c>
      <c r="M53" s="160"/>
      <c r="N53" s="79"/>
      <c r="O53" s="79"/>
      <c r="AL53" s="13"/>
      <c r="AM53" s="99"/>
    </row>
    <row r="54" spans="1:40" ht="15.75" thickBot="1" x14ac:dyDescent="0.3">
      <c r="C54" s="108"/>
      <c r="AL54" s="13"/>
      <c r="AM54" s="99"/>
    </row>
    <row r="55" spans="1:40" x14ac:dyDescent="0.25">
      <c r="B55" s="575" t="s">
        <v>93</v>
      </c>
      <c r="C55" s="57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3"/>
      <c r="AL55" s="164"/>
      <c r="AM55" s="99"/>
    </row>
    <row r="56" spans="1:40" x14ac:dyDescent="0.25">
      <c r="B56" s="576" t="s">
        <v>94</v>
      </c>
      <c r="C56" s="57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6"/>
      <c r="AL56" s="167"/>
      <c r="AM56" s="99"/>
    </row>
    <row r="57" spans="1:40" x14ac:dyDescent="0.25">
      <c r="B57" s="576" t="s">
        <v>89</v>
      </c>
      <c r="C57" s="57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6"/>
      <c r="AL57" s="167"/>
      <c r="AM57" s="99"/>
    </row>
    <row r="58" spans="1:40" x14ac:dyDescent="0.25">
      <c r="B58" s="576" t="s">
        <v>90</v>
      </c>
      <c r="C58" s="5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4"/>
      <c r="AL58" s="175"/>
      <c r="AM58" s="99"/>
    </row>
    <row r="59" spans="1:40" x14ac:dyDescent="0.25">
      <c r="B59" s="576" t="s">
        <v>91</v>
      </c>
      <c r="C59" s="574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9"/>
      <c r="AL59" s="170"/>
      <c r="AM59" s="81"/>
    </row>
    <row r="60" spans="1:40" ht="15.75" thickBot="1" x14ac:dyDescent="0.3">
      <c r="B60" s="577" t="s">
        <v>104</v>
      </c>
      <c r="C60" s="566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606"/>
      <c r="AL60" s="171"/>
      <c r="AM60" s="99"/>
    </row>
    <row r="61" spans="1:40" ht="15.75" thickBot="1" x14ac:dyDescent="0.3">
      <c r="B61" s="112"/>
      <c r="C61" s="113"/>
      <c r="D61" s="113"/>
      <c r="E61" s="113"/>
      <c r="F61" s="113"/>
      <c r="G61" s="114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5"/>
      <c r="AL61" s="13"/>
      <c r="AM61" s="99"/>
    </row>
    <row r="62" spans="1:40" x14ac:dyDescent="0.25">
      <c r="B62" s="110" t="s">
        <v>95</v>
      </c>
      <c r="C62" s="223">
        <f>+C55*C57*C56</f>
        <v>0</v>
      </c>
      <c r="D62" s="223">
        <f t="shared" ref="D62:AL62" si="31">+D55*D57*D56</f>
        <v>0</v>
      </c>
      <c r="E62" s="223">
        <f t="shared" si="31"/>
        <v>0</v>
      </c>
      <c r="F62" s="223">
        <f t="shared" si="31"/>
        <v>0</v>
      </c>
      <c r="G62" s="223">
        <f t="shared" si="31"/>
        <v>0</v>
      </c>
      <c r="H62" s="223">
        <f t="shared" si="31"/>
        <v>0</v>
      </c>
      <c r="I62" s="223">
        <f t="shared" si="31"/>
        <v>0</v>
      </c>
      <c r="J62" s="223">
        <f t="shared" si="31"/>
        <v>0</v>
      </c>
      <c r="K62" s="223">
        <f t="shared" si="31"/>
        <v>0</v>
      </c>
      <c r="L62" s="223">
        <f t="shared" si="31"/>
        <v>0</v>
      </c>
      <c r="M62" s="223">
        <f t="shared" si="31"/>
        <v>0</v>
      </c>
      <c r="N62" s="223">
        <f t="shared" si="31"/>
        <v>0</v>
      </c>
      <c r="O62" s="223">
        <f t="shared" si="31"/>
        <v>0</v>
      </c>
      <c r="P62" s="223">
        <f t="shared" si="31"/>
        <v>0</v>
      </c>
      <c r="Q62" s="223">
        <f t="shared" si="31"/>
        <v>0</v>
      </c>
      <c r="R62" s="223">
        <f t="shared" si="31"/>
        <v>0</v>
      </c>
      <c r="S62" s="223">
        <f t="shared" si="31"/>
        <v>0</v>
      </c>
      <c r="T62" s="223">
        <f t="shared" si="31"/>
        <v>0</v>
      </c>
      <c r="U62" s="223">
        <f t="shared" si="31"/>
        <v>0</v>
      </c>
      <c r="V62" s="223">
        <f t="shared" si="31"/>
        <v>0</v>
      </c>
      <c r="W62" s="223">
        <f t="shared" si="31"/>
        <v>0</v>
      </c>
      <c r="X62" s="223">
        <f t="shared" si="31"/>
        <v>0</v>
      </c>
      <c r="Y62" s="223">
        <f t="shared" si="31"/>
        <v>0</v>
      </c>
      <c r="Z62" s="223">
        <f t="shared" ref="Z62:AK62" si="32">+Z55*Z57*Z56</f>
        <v>0</v>
      </c>
      <c r="AA62" s="223">
        <f t="shared" si="32"/>
        <v>0</v>
      </c>
      <c r="AB62" s="223">
        <f t="shared" si="32"/>
        <v>0</v>
      </c>
      <c r="AC62" s="223">
        <f t="shared" si="32"/>
        <v>0</v>
      </c>
      <c r="AD62" s="223">
        <f t="shared" si="32"/>
        <v>0</v>
      </c>
      <c r="AE62" s="223">
        <f t="shared" si="32"/>
        <v>0</v>
      </c>
      <c r="AF62" s="223">
        <f t="shared" si="32"/>
        <v>0</v>
      </c>
      <c r="AG62" s="223">
        <f t="shared" si="32"/>
        <v>0</v>
      </c>
      <c r="AH62" s="223">
        <f t="shared" si="32"/>
        <v>0</v>
      </c>
      <c r="AI62" s="223">
        <f t="shared" si="32"/>
        <v>0</v>
      </c>
      <c r="AJ62" s="223">
        <f t="shared" si="32"/>
        <v>0</v>
      </c>
      <c r="AK62" s="224">
        <f t="shared" si="32"/>
        <v>0</v>
      </c>
      <c r="AL62" s="225">
        <f t="shared" si="31"/>
        <v>0</v>
      </c>
    </row>
    <row r="63" spans="1:40" x14ac:dyDescent="0.25">
      <c r="B63" s="226" t="s">
        <v>101</v>
      </c>
      <c r="C63" s="121">
        <f>+C62*C58</f>
        <v>0</v>
      </c>
      <c r="D63" s="121">
        <f t="shared" ref="D63:AL63" si="33">+D62*D58</f>
        <v>0</v>
      </c>
      <c r="E63" s="121">
        <f t="shared" si="33"/>
        <v>0</v>
      </c>
      <c r="F63" s="121">
        <f t="shared" si="33"/>
        <v>0</v>
      </c>
      <c r="G63" s="121">
        <f t="shared" si="33"/>
        <v>0</v>
      </c>
      <c r="H63" s="121">
        <f t="shared" si="33"/>
        <v>0</v>
      </c>
      <c r="I63" s="121">
        <f t="shared" si="33"/>
        <v>0</v>
      </c>
      <c r="J63" s="121">
        <f t="shared" si="33"/>
        <v>0</v>
      </c>
      <c r="K63" s="121">
        <f t="shared" si="33"/>
        <v>0</v>
      </c>
      <c r="L63" s="121">
        <f t="shared" si="33"/>
        <v>0</v>
      </c>
      <c r="M63" s="121">
        <f t="shared" si="33"/>
        <v>0</v>
      </c>
      <c r="N63" s="121">
        <f t="shared" si="33"/>
        <v>0</v>
      </c>
      <c r="O63" s="121">
        <f t="shared" si="33"/>
        <v>0</v>
      </c>
      <c r="P63" s="121">
        <f t="shared" si="33"/>
        <v>0</v>
      </c>
      <c r="Q63" s="121">
        <f t="shared" si="33"/>
        <v>0</v>
      </c>
      <c r="R63" s="121">
        <f t="shared" si="33"/>
        <v>0</v>
      </c>
      <c r="S63" s="121">
        <f t="shared" si="33"/>
        <v>0</v>
      </c>
      <c r="T63" s="121">
        <f t="shared" si="33"/>
        <v>0</v>
      </c>
      <c r="U63" s="121">
        <f t="shared" si="33"/>
        <v>0</v>
      </c>
      <c r="V63" s="121">
        <f t="shared" si="33"/>
        <v>0</v>
      </c>
      <c r="W63" s="121">
        <f t="shared" si="33"/>
        <v>0</v>
      </c>
      <c r="X63" s="121">
        <f t="shared" si="33"/>
        <v>0</v>
      </c>
      <c r="Y63" s="121">
        <f t="shared" si="33"/>
        <v>0</v>
      </c>
      <c r="Z63" s="121">
        <f t="shared" ref="Z63:AK63" si="34">+Z62*Z58</f>
        <v>0</v>
      </c>
      <c r="AA63" s="121">
        <f t="shared" si="34"/>
        <v>0</v>
      </c>
      <c r="AB63" s="121">
        <f t="shared" si="34"/>
        <v>0</v>
      </c>
      <c r="AC63" s="121">
        <f t="shared" si="34"/>
        <v>0</v>
      </c>
      <c r="AD63" s="121">
        <f t="shared" si="34"/>
        <v>0</v>
      </c>
      <c r="AE63" s="121">
        <f t="shared" si="34"/>
        <v>0</v>
      </c>
      <c r="AF63" s="121">
        <f t="shared" si="34"/>
        <v>0</v>
      </c>
      <c r="AG63" s="121">
        <f t="shared" si="34"/>
        <v>0</v>
      </c>
      <c r="AH63" s="121">
        <f t="shared" si="34"/>
        <v>0</v>
      </c>
      <c r="AI63" s="121">
        <f t="shared" si="34"/>
        <v>0</v>
      </c>
      <c r="AJ63" s="121">
        <f t="shared" si="34"/>
        <v>0</v>
      </c>
      <c r="AK63" s="122">
        <f t="shared" si="34"/>
        <v>0</v>
      </c>
      <c r="AL63" s="123">
        <f t="shared" si="33"/>
        <v>0</v>
      </c>
    </row>
    <row r="64" spans="1:40" s="81" customFormat="1" ht="30" x14ac:dyDescent="0.25">
      <c r="A64" s="77"/>
      <c r="B64" s="227" t="s">
        <v>103</v>
      </c>
      <c r="C64" s="121">
        <f>+(C62*C58*C59)/1000</f>
        <v>0</v>
      </c>
      <c r="D64" s="121">
        <f t="shared" ref="D64:AL64" si="35">+(D62*D58*D59)/1000</f>
        <v>0</v>
      </c>
      <c r="E64" s="121">
        <f t="shared" si="35"/>
        <v>0</v>
      </c>
      <c r="F64" s="121">
        <f t="shared" si="35"/>
        <v>0</v>
      </c>
      <c r="G64" s="121">
        <f t="shared" si="35"/>
        <v>0</v>
      </c>
      <c r="H64" s="121">
        <f t="shared" si="35"/>
        <v>0</v>
      </c>
      <c r="I64" s="121">
        <f t="shared" si="35"/>
        <v>0</v>
      </c>
      <c r="J64" s="121">
        <f t="shared" si="35"/>
        <v>0</v>
      </c>
      <c r="K64" s="121">
        <f t="shared" si="35"/>
        <v>0</v>
      </c>
      <c r="L64" s="121">
        <f t="shared" si="35"/>
        <v>0</v>
      </c>
      <c r="M64" s="121">
        <f t="shared" si="35"/>
        <v>0</v>
      </c>
      <c r="N64" s="121">
        <f t="shared" si="35"/>
        <v>0</v>
      </c>
      <c r="O64" s="121">
        <f t="shared" si="35"/>
        <v>0</v>
      </c>
      <c r="P64" s="121">
        <f t="shared" si="35"/>
        <v>0</v>
      </c>
      <c r="Q64" s="121">
        <f t="shared" si="35"/>
        <v>0</v>
      </c>
      <c r="R64" s="121">
        <f t="shared" si="35"/>
        <v>0</v>
      </c>
      <c r="S64" s="121">
        <f t="shared" si="35"/>
        <v>0</v>
      </c>
      <c r="T64" s="121">
        <f t="shared" si="35"/>
        <v>0</v>
      </c>
      <c r="U64" s="121">
        <f t="shared" si="35"/>
        <v>0</v>
      </c>
      <c r="V64" s="121">
        <f t="shared" si="35"/>
        <v>0</v>
      </c>
      <c r="W64" s="121">
        <f t="shared" si="35"/>
        <v>0</v>
      </c>
      <c r="X64" s="121">
        <f t="shared" si="35"/>
        <v>0</v>
      </c>
      <c r="Y64" s="121">
        <f t="shared" si="35"/>
        <v>0</v>
      </c>
      <c r="Z64" s="121">
        <f t="shared" ref="Z64:AK64" si="36">+(Z62*Z58*Z59)/1000</f>
        <v>0</v>
      </c>
      <c r="AA64" s="121">
        <f t="shared" si="36"/>
        <v>0</v>
      </c>
      <c r="AB64" s="121">
        <f t="shared" si="36"/>
        <v>0</v>
      </c>
      <c r="AC64" s="121">
        <f t="shared" si="36"/>
        <v>0</v>
      </c>
      <c r="AD64" s="121">
        <f t="shared" si="36"/>
        <v>0</v>
      </c>
      <c r="AE64" s="121">
        <f t="shared" si="36"/>
        <v>0</v>
      </c>
      <c r="AF64" s="121">
        <f t="shared" si="36"/>
        <v>0</v>
      </c>
      <c r="AG64" s="121">
        <f t="shared" si="36"/>
        <v>0</v>
      </c>
      <c r="AH64" s="121">
        <f t="shared" si="36"/>
        <v>0</v>
      </c>
      <c r="AI64" s="121">
        <f t="shared" si="36"/>
        <v>0</v>
      </c>
      <c r="AJ64" s="121">
        <f t="shared" si="36"/>
        <v>0</v>
      </c>
      <c r="AK64" s="122">
        <f t="shared" si="36"/>
        <v>0</v>
      </c>
      <c r="AL64" s="123">
        <f t="shared" si="35"/>
        <v>0</v>
      </c>
      <c r="AM64" s="80"/>
    </row>
    <row r="65" spans="1:39" s="81" customFormat="1" x14ac:dyDescent="0.25">
      <c r="A65" s="77"/>
      <c r="B65" s="228" t="s">
        <v>171</v>
      </c>
      <c r="C65" s="121">
        <f>+$O$1*C55*C56/1000</f>
        <v>0</v>
      </c>
      <c r="D65" s="121">
        <f t="shared" ref="D65:AL65" si="37">+$O$1*D55*D56/1000</f>
        <v>0</v>
      </c>
      <c r="E65" s="121">
        <f t="shared" si="37"/>
        <v>0</v>
      </c>
      <c r="F65" s="121">
        <f t="shared" si="37"/>
        <v>0</v>
      </c>
      <c r="G65" s="121">
        <f t="shared" si="37"/>
        <v>0</v>
      </c>
      <c r="H65" s="121">
        <f t="shared" si="37"/>
        <v>0</v>
      </c>
      <c r="I65" s="121">
        <f t="shared" si="37"/>
        <v>0</v>
      </c>
      <c r="J65" s="121">
        <f t="shared" si="37"/>
        <v>0</v>
      </c>
      <c r="K65" s="121">
        <f t="shared" si="37"/>
        <v>0</v>
      </c>
      <c r="L65" s="121">
        <f t="shared" si="37"/>
        <v>0</v>
      </c>
      <c r="M65" s="121">
        <f t="shared" si="37"/>
        <v>0</v>
      </c>
      <c r="N65" s="121">
        <f t="shared" si="37"/>
        <v>0</v>
      </c>
      <c r="O65" s="121">
        <f t="shared" si="37"/>
        <v>0</v>
      </c>
      <c r="P65" s="121">
        <f t="shared" si="37"/>
        <v>0</v>
      </c>
      <c r="Q65" s="121">
        <f t="shared" si="37"/>
        <v>0</v>
      </c>
      <c r="R65" s="121">
        <f t="shared" si="37"/>
        <v>0</v>
      </c>
      <c r="S65" s="121">
        <f t="shared" si="37"/>
        <v>0</v>
      </c>
      <c r="T65" s="121">
        <f t="shared" si="37"/>
        <v>0</v>
      </c>
      <c r="U65" s="121">
        <f t="shared" si="37"/>
        <v>0</v>
      </c>
      <c r="V65" s="121">
        <f t="shared" si="37"/>
        <v>0</v>
      </c>
      <c r="W65" s="121">
        <f t="shared" si="37"/>
        <v>0</v>
      </c>
      <c r="X65" s="121">
        <f t="shared" si="37"/>
        <v>0</v>
      </c>
      <c r="Y65" s="121">
        <f t="shared" si="37"/>
        <v>0</v>
      </c>
      <c r="Z65" s="121">
        <f t="shared" ref="Z65:AK65" si="38">+$O$1*Z55*Z56/1000</f>
        <v>0</v>
      </c>
      <c r="AA65" s="121">
        <f t="shared" si="38"/>
        <v>0</v>
      </c>
      <c r="AB65" s="121">
        <f t="shared" si="38"/>
        <v>0</v>
      </c>
      <c r="AC65" s="121">
        <f t="shared" si="38"/>
        <v>0</v>
      </c>
      <c r="AD65" s="121">
        <f t="shared" si="38"/>
        <v>0</v>
      </c>
      <c r="AE65" s="121">
        <f t="shared" si="38"/>
        <v>0</v>
      </c>
      <c r="AF65" s="121">
        <f t="shared" si="38"/>
        <v>0</v>
      </c>
      <c r="AG65" s="121">
        <f t="shared" si="38"/>
        <v>0</v>
      </c>
      <c r="AH65" s="121">
        <f t="shared" si="38"/>
        <v>0</v>
      </c>
      <c r="AI65" s="121">
        <f t="shared" si="38"/>
        <v>0</v>
      </c>
      <c r="AJ65" s="121">
        <f t="shared" si="38"/>
        <v>0</v>
      </c>
      <c r="AK65" s="122">
        <f t="shared" si="38"/>
        <v>0</v>
      </c>
      <c r="AL65" s="123">
        <f t="shared" si="37"/>
        <v>0</v>
      </c>
      <c r="AM65" s="80"/>
    </row>
    <row r="66" spans="1:39" s="81" customFormat="1" ht="30" x14ac:dyDescent="0.25">
      <c r="A66" s="77"/>
      <c r="B66" s="120" t="s">
        <v>99</v>
      </c>
      <c r="C66" s="121">
        <f>+(C63*C65*1000)/1000000</f>
        <v>0</v>
      </c>
      <c r="D66" s="121">
        <f t="shared" ref="D66:AL66" si="39">+(D63*D65*1000)/1000000</f>
        <v>0</v>
      </c>
      <c r="E66" s="121">
        <f t="shared" si="39"/>
        <v>0</v>
      </c>
      <c r="F66" s="121">
        <f t="shared" si="39"/>
        <v>0</v>
      </c>
      <c r="G66" s="121">
        <f t="shared" si="39"/>
        <v>0</v>
      </c>
      <c r="H66" s="121">
        <f t="shared" si="39"/>
        <v>0</v>
      </c>
      <c r="I66" s="121">
        <f t="shared" si="39"/>
        <v>0</v>
      </c>
      <c r="J66" s="121">
        <f t="shared" si="39"/>
        <v>0</v>
      </c>
      <c r="K66" s="121">
        <f t="shared" si="39"/>
        <v>0</v>
      </c>
      <c r="L66" s="121">
        <f t="shared" si="39"/>
        <v>0</v>
      </c>
      <c r="M66" s="121">
        <f t="shared" si="39"/>
        <v>0</v>
      </c>
      <c r="N66" s="121">
        <f t="shared" si="39"/>
        <v>0</v>
      </c>
      <c r="O66" s="121">
        <f t="shared" si="39"/>
        <v>0</v>
      </c>
      <c r="P66" s="121">
        <f t="shared" si="39"/>
        <v>0</v>
      </c>
      <c r="Q66" s="121">
        <f t="shared" si="39"/>
        <v>0</v>
      </c>
      <c r="R66" s="121">
        <f t="shared" si="39"/>
        <v>0</v>
      </c>
      <c r="S66" s="121">
        <f t="shared" si="39"/>
        <v>0</v>
      </c>
      <c r="T66" s="121">
        <f t="shared" si="39"/>
        <v>0</v>
      </c>
      <c r="U66" s="121">
        <f t="shared" si="39"/>
        <v>0</v>
      </c>
      <c r="V66" s="121">
        <f t="shared" si="39"/>
        <v>0</v>
      </c>
      <c r="W66" s="121">
        <f t="shared" si="39"/>
        <v>0</v>
      </c>
      <c r="X66" s="121">
        <f t="shared" si="39"/>
        <v>0</v>
      </c>
      <c r="Y66" s="121">
        <f t="shared" si="39"/>
        <v>0</v>
      </c>
      <c r="Z66" s="121">
        <f t="shared" ref="Z66:AK66" si="40">+(Z63*Z65*1000)/1000000</f>
        <v>0</v>
      </c>
      <c r="AA66" s="121">
        <f t="shared" si="40"/>
        <v>0</v>
      </c>
      <c r="AB66" s="121">
        <f t="shared" si="40"/>
        <v>0</v>
      </c>
      <c r="AC66" s="121">
        <f t="shared" si="40"/>
        <v>0</v>
      </c>
      <c r="AD66" s="121">
        <f t="shared" si="40"/>
        <v>0</v>
      </c>
      <c r="AE66" s="121">
        <f t="shared" si="40"/>
        <v>0</v>
      </c>
      <c r="AF66" s="121">
        <f t="shared" si="40"/>
        <v>0</v>
      </c>
      <c r="AG66" s="121">
        <f t="shared" si="40"/>
        <v>0</v>
      </c>
      <c r="AH66" s="121">
        <f t="shared" si="40"/>
        <v>0</v>
      </c>
      <c r="AI66" s="121">
        <f t="shared" si="40"/>
        <v>0</v>
      </c>
      <c r="AJ66" s="121">
        <f t="shared" si="40"/>
        <v>0</v>
      </c>
      <c r="AK66" s="122">
        <f t="shared" si="40"/>
        <v>0</v>
      </c>
      <c r="AL66" s="123">
        <f t="shared" si="39"/>
        <v>0</v>
      </c>
      <c r="AM66" s="80"/>
    </row>
    <row r="67" spans="1:39" s="81" customFormat="1" ht="30" x14ac:dyDescent="0.25">
      <c r="A67" s="77"/>
      <c r="B67" s="120" t="s">
        <v>100</v>
      </c>
      <c r="C67" s="121">
        <f>+(C62*C65*1000)/1000000</f>
        <v>0</v>
      </c>
      <c r="D67" s="121">
        <f t="shared" ref="D67:AL67" si="41">+(D62*D65*1000)/1000000</f>
        <v>0</v>
      </c>
      <c r="E67" s="121">
        <f t="shared" si="41"/>
        <v>0</v>
      </c>
      <c r="F67" s="121">
        <f t="shared" si="41"/>
        <v>0</v>
      </c>
      <c r="G67" s="121">
        <f t="shared" si="41"/>
        <v>0</v>
      </c>
      <c r="H67" s="121">
        <f t="shared" si="41"/>
        <v>0</v>
      </c>
      <c r="I67" s="121">
        <f t="shared" si="41"/>
        <v>0</v>
      </c>
      <c r="J67" s="121">
        <f t="shared" si="41"/>
        <v>0</v>
      </c>
      <c r="K67" s="121">
        <f t="shared" si="41"/>
        <v>0</v>
      </c>
      <c r="L67" s="121">
        <f t="shared" si="41"/>
        <v>0</v>
      </c>
      <c r="M67" s="121">
        <f t="shared" si="41"/>
        <v>0</v>
      </c>
      <c r="N67" s="121">
        <f t="shared" si="41"/>
        <v>0</v>
      </c>
      <c r="O67" s="121">
        <f t="shared" si="41"/>
        <v>0</v>
      </c>
      <c r="P67" s="121">
        <f t="shared" si="41"/>
        <v>0</v>
      </c>
      <c r="Q67" s="121">
        <f t="shared" si="41"/>
        <v>0</v>
      </c>
      <c r="R67" s="121">
        <f t="shared" si="41"/>
        <v>0</v>
      </c>
      <c r="S67" s="121">
        <f t="shared" si="41"/>
        <v>0</v>
      </c>
      <c r="T67" s="121">
        <f t="shared" si="41"/>
        <v>0</v>
      </c>
      <c r="U67" s="121">
        <f t="shared" si="41"/>
        <v>0</v>
      </c>
      <c r="V67" s="121">
        <f t="shared" si="41"/>
        <v>0</v>
      </c>
      <c r="W67" s="121">
        <f t="shared" si="41"/>
        <v>0</v>
      </c>
      <c r="X67" s="121">
        <f t="shared" si="41"/>
        <v>0</v>
      </c>
      <c r="Y67" s="121">
        <f t="shared" si="41"/>
        <v>0</v>
      </c>
      <c r="Z67" s="121">
        <f t="shared" ref="Z67:AK67" si="42">+(Z62*Z65*1000)/1000000</f>
        <v>0</v>
      </c>
      <c r="AA67" s="121">
        <f t="shared" si="42"/>
        <v>0</v>
      </c>
      <c r="AB67" s="121">
        <f t="shared" si="42"/>
        <v>0</v>
      </c>
      <c r="AC67" s="121">
        <f t="shared" si="42"/>
        <v>0</v>
      </c>
      <c r="AD67" s="121">
        <f t="shared" si="42"/>
        <v>0</v>
      </c>
      <c r="AE67" s="121">
        <f t="shared" si="42"/>
        <v>0</v>
      </c>
      <c r="AF67" s="121">
        <f t="shared" si="42"/>
        <v>0</v>
      </c>
      <c r="AG67" s="121">
        <f t="shared" si="42"/>
        <v>0</v>
      </c>
      <c r="AH67" s="121">
        <f t="shared" si="42"/>
        <v>0</v>
      </c>
      <c r="AI67" s="121">
        <f t="shared" si="42"/>
        <v>0</v>
      </c>
      <c r="AJ67" s="121">
        <f t="shared" si="42"/>
        <v>0</v>
      </c>
      <c r="AK67" s="122">
        <f t="shared" si="42"/>
        <v>0</v>
      </c>
      <c r="AL67" s="123">
        <f t="shared" si="41"/>
        <v>0</v>
      </c>
      <c r="AM67" s="80"/>
    </row>
    <row r="68" spans="1:39" s="81" customFormat="1" x14ac:dyDescent="0.25">
      <c r="A68" s="77"/>
      <c r="B68" s="226" t="s">
        <v>96</v>
      </c>
      <c r="C68" s="121" t="e">
        <f>+((C64+C60)*1000)/(C62*C58)</f>
        <v>#DIV/0!</v>
      </c>
      <c r="D68" s="121" t="e">
        <f t="shared" ref="D68:AL68" si="43">+((D64+D60)*1000)/(D62*D58)</f>
        <v>#DIV/0!</v>
      </c>
      <c r="E68" s="121" t="e">
        <f t="shared" si="43"/>
        <v>#DIV/0!</v>
      </c>
      <c r="F68" s="121" t="e">
        <f t="shared" si="43"/>
        <v>#DIV/0!</v>
      </c>
      <c r="G68" s="121" t="e">
        <f t="shared" si="43"/>
        <v>#DIV/0!</v>
      </c>
      <c r="H68" s="121" t="e">
        <f t="shared" si="43"/>
        <v>#DIV/0!</v>
      </c>
      <c r="I68" s="121" t="e">
        <f t="shared" si="43"/>
        <v>#DIV/0!</v>
      </c>
      <c r="J68" s="121" t="e">
        <f t="shared" si="43"/>
        <v>#DIV/0!</v>
      </c>
      <c r="K68" s="121" t="e">
        <f t="shared" si="43"/>
        <v>#DIV/0!</v>
      </c>
      <c r="L68" s="121" t="e">
        <f t="shared" si="43"/>
        <v>#DIV/0!</v>
      </c>
      <c r="M68" s="121" t="e">
        <f t="shared" si="43"/>
        <v>#DIV/0!</v>
      </c>
      <c r="N68" s="121" t="e">
        <f t="shared" si="43"/>
        <v>#DIV/0!</v>
      </c>
      <c r="O68" s="121" t="e">
        <f t="shared" si="43"/>
        <v>#DIV/0!</v>
      </c>
      <c r="P68" s="121" t="e">
        <f t="shared" si="43"/>
        <v>#DIV/0!</v>
      </c>
      <c r="Q68" s="121" t="e">
        <f t="shared" si="43"/>
        <v>#DIV/0!</v>
      </c>
      <c r="R68" s="121" t="e">
        <f t="shared" si="43"/>
        <v>#DIV/0!</v>
      </c>
      <c r="S68" s="121" t="e">
        <f t="shared" si="43"/>
        <v>#DIV/0!</v>
      </c>
      <c r="T68" s="121" t="e">
        <f t="shared" si="43"/>
        <v>#DIV/0!</v>
      </c>
      <c r="U68" s="121" t="e">
        <f t="shared" si="43"/>
        <v>#DIV/0!</v>
      </c>
      <c r="V68" s="121" t="e">
        <f t="shared" si="43"/>
        <v>#DIV/0!</v>
      </c>
      <c r="W68" s="121" t="e">
        <f t="shared" si="43"/>
        <v>#DIV/0!</v>
      </c>
      <c r="X68" s="121" t="e">
        <f t="shared" si="43"/>
        <v>#DIV/0!</v>
      </c>
      <c r="Y68" s="121" t="e">
        <f t="shared" si="43"/>
        <v>#DIV/0!</v>
      </c>
      <c r="Z68" s="121" t="e">
        <f t="shared" ref="Z68:AK68" si="44">+((Z64+Z60)*1000)/(Z62*Z58)</f>
        <v>#DIV/0!</v>
      </c>
      <c r="AA68" s="121" t="e">
        <f t="shared" si="44"/>
        <v>#DIV/0!</v>
      </c>
      <c r="AB68" s="121" t="e">
        <f t="shared" si="44"/>
        <v>#DIV/0!</v>
      </c>
      <c r="AC68" s="121" t="e">
        <f t="shared" si="44"/>
        <v>#DIV/0!</v>
      </c>
      <c r="AD68" s="121" t="e">
        <f t="shared" si="44"/>
        <v>#DIV/0!</v>
      </c>
      <c r="AE68" s="121" t="e">
        <f t="shared" si="44"/>
        <v>#DIV/0!</v>
      </c>
      <c r="AF68" s="121" t="e">
        <f t="shared" si="44"/>
        <v>#DIV/0!</v>
      </c>
      <c r="AG68" s="121" t="e">
        <f t="shared" si="44"/>
        <v>#DIV/0!</v>
      </c>
      <c r="AH68" s="121" t="e">
        <f t="shared" si="44"/>
        <v>#DIV/0!</v>
      </c>
      <c r="AI68" s="121" t="e">
        <f t="shared" si="44"/>
        <v>#DIV/0!</v>
      </c>
      <c r="AJ68" s="121" t="e">
        <f t="shared" si="44"/>
        <v>#DIV/0!</v>
      </c>
      <c r="AK68" s="122" t="e">
        <f t="shared" si="44"/>
        <v>#DIV/0!</v>
      </c>
      <c r="AL68" s="123" t="e">
        <f t="shared" si="43"/>
        <v>#DIV/0!</v>
      </c>
      <c r="AM68" s="80"/>
    </row>
    <row r="69" spans="1:39" s="81" customFormat="1" x14ac:dyDescent="0.25">
      <c r="A69" s="77"/>
      <c r="B69" s="226" t="s">
        <v>102</v>
      </c>
      <c r="C69" s="229" t="e">
        <f>+((C64*1000)/(C66*1000000))*100</f>
        <v>#DIV/0!</v>
      </c>
      <c r="D69" s="229" t="e">
        <f t="shared" ref="D69:AL69" si="45">+((D64*1000)/(D66*1000000))*100</f>
        <v>#DIV/0!</v>
      </c>
      <c r="E69" s="229" t="e">
        <f t="shared" si="45"/>
        <v>#DIV/0!</v>
      </c>
      <c r="F69" s="229" t="e">
        <f t="shared" si="45"/>
        <v>#DIV/0!</v>
      </c>
      <c r="G69" s="229" t="e">
        <f t="shared" si="45"/>
        <v>#DIV/0!</v>
      </c>
      <c r="H69" s="229" t="e">
        <f t="shared" si="45"/>
        <v>#DIV/0!</v>
      </c>
      <c r="I69" s="229" t="e">
        <f t="shared" si="45"/>
        <v>#DIV/0!</v>
      </c>
      <c r="J69" s="229" t="e">
        <f t="shared" si="45"/>
        <v>#DIV/0!</v>
      </c>
      <c r="K69" s="229" t="e">
        <f t="shared" si="45"/>
        <v>#DIV/0!</v>
      </c>
      <c r="L69" s="229" t="e">
        <f t="shared" si="45"/>
        <v>#DIV/0!</v>
      </c>
      <c r="M69" s="229" t="e">
        <f t="shared" si="45"/>
        <v>#DIV/0!</v>
      </c>
      <c r="N69" s="229" t="e">
        <f t="shared" si="45"/>
        <v>#DIV/0!</v>
      </c>
      <c r="O69" s="229" t="e">
        <f t="shared" si="45"/>
        <v>#DIV/0!</v>
      </c>
      <c r="P69" s="229" t="e">
        <f t="shared" si="45"/>
        <v>#DIV/0!</v>
      </c>
      <c r="Q69" s="229" t="e">
        <f t="shared" si="45"/>
        <v>#DIV/0!</v>
      </c>
      <c r="R69" s="229" t="e">
        <f t="shared" si="45"/>
        <v>#DIV/0!</v>
      </c>
      <c r="S69" s="229" t="e">
        <f t="shared" si="45"/>
        <v>#DIV/0!</v>
      </c>
      <c r="T69" s="229" t="e">
        <f t="shared" si="45"/>
        <v>#DIV/0!</v>
      </c>
      <c r="U69" s="229" t="e">
        <f t="shared" si="45"/>
        <v>#DIV/0!</v>
      </c>
      <c r="V69" s="229" t="e">
        <f t="shared" si="45"/>
        <v>#DIV/0!</v>
      </c>
      <c r="W69" s="229" t="e">
        <f t="shared" si="45"/>
        <v>#DIV/0!</v>
      </c>
      <c r="X69" s="229" t="e">
        <f t="shared" si="45"/>
        <v>#DIV/0!</v>
      </c>
      <c r="Y69" s="229" t="e">
        <f t="shared" si="45"/>
        <v>#DIV/0!</v>
      </c>
      <c r="Z69" s="229" t="e">
        <f t="shared" ref="Z69:AK69" si="46">+((Z64*1000)/(Z66*1000000))*100</f>
        <v>#DIV/0!</v>
      </c>
      <c r="AA69" s="229" t="e">
        <f t="shared" si="46"/>
        <v>#DIV/0!</v>
      </c>
      <c r="AB69" s="229" t="e">
        <f t="shared" si="46"/>
        <v>#DIV/0!</v>
      </c>
      <c r="AC69" s="229" t="e">
        <f t="shared" si="46"/>
        <v>#DIV/0!</v>
      </c>
      <c r="AD69" s="229" t="e">
        <f t="shared" si="46"/>
        <v>#DIV/0!</v>
      </c>
      <c r="AE69" s="229" t="e">
        <f t="shared" si="46"/>
        <v>#DIV/0!</v>
      </c>
      <c r="AF69" s="229" t="e">
        <f t="shared" si="46"/>
        <v>#DIV/0!</v>
      </c>
      <c r="AG69" s="229" t="e">
        <f t="shared" si="46"/>
        <v>#DIV/0!</v>
      </c>
      <c r="AH69" s="229" t="e">
        <f t="shared" si="46"/>
        <v>#DIV/0!</v>
      </c>
      <c r="AI69" s="229" t="e">
        <f t="shared" si="46"/>
        <v>#DIV/0!</v>
      </c>
      <c r="AJ69" s="229" t="e">
        <f t="shared" si="46"/>
        <v>#DIV/0!</v>
      </c>
      <c r="AK69" s="230" t="e">
        <f t="shared" si="46"/>
        <v>#DIV/0!</v>
      </c>
      <c r="AL69" s="231" t="e">
        <f t="shared" si="45"/>
        <v>#DIV/0!</v>
      </c>
      <c r="AM69" s="80"/>
    </row>
    <row r="70" spans="1:39" s="81" customFormat="1" x14ac:dyDescent="0.25">
      <c r="A70" s="77"/>
      <c r="B70" s="226" t="s">
        <v>170</v>
      </c>
      <c r="C70" s="121" t="e">
        <f>+((C64+C60)*1000)/(C65)</f>
        <v>#DIV/0!</v>
      </c>
      <c r="D70" s="121" t="e">
        <f t="shared" ref="D70:AL70" si="47">+((D64+D60)*1000)/(D65)</f>
        <v>#DIV/0!</v>
      </c>
      <c r="E70" s="121" t="e">
        <f t="shared" si="47"/>
        <v>#DIV/0!</v>
      </c>
      <c r="F70" s="121" t="e">
        <f t="shared" si="47"/>
        <v>#DIV/0!</v>
      </c>
      <c r="G70" s="121" t="e">
        <f t="shared" si="47"/>
        <v>#DIV/0!</v>
      </c>
      <c r="H70" s="121" t="e">
        <f t="shared" si="47"/>
        <v>#DIV/0!</v>
      </c>
      <c r="I70" s="121" t="e">
        <f t="shared" si="47"/>
        <v>#DIV/0!</v>
      </c>
      <c r="J70" s="121" t="e">
        <f t="shared" si="47"/>
        <v>#DIV/0!</v>
      </c>
      <c r="K70" s="121" t="e">
        <f t="shared" si="47"/>
        <v>#DIV/0!</v>
      </c>
      <c r="L70" s="121" t="e">
        <f t="shared" si="47"/>
        <v>#DIV/0!</v>
      </c>
      <c r="M70" s="121" t="e">
        <f t="shared" si="47"/>
        <v>#DIV/0!</v>
      </c>
      <c r="N70" s="121" t="e">
        <f t="shared" si="47"/>
        <v>#DIV/0!</v>
      </c>
      <c r="O70" s="121" t="e">
        <f t="shared" si="47"/>
        <v>#DIV/0!</v>
      </c>
      <c r="P70" s="121" t="e">
        <f t="shared" si="47"/>
        <v>#DIV/0!</v>
      </c>
      <c r="Q70" s="121" t="e">
        <f t="shared" si="47"/>
        <v>#DIV/0!</v>
      </c>
      <c r="R70" s="121" t="e">
        <f t="shared" si="47"/>
        <v>#DIV/0!</v>
      </c>
      <c r="S70" s="121" t="e">
        <f t="shared" si="47"/>
        <v>#DIV/0!</v>
      </c>
      <c r="T70" s="121" t="e">
        <f t="shared" si="47"/>
        <v>#DIV/0!</v>
      </c>
      <c r="U70" s="121" t="e">
        <f t="shared" si="47"/>
        <v>#DIV/0!</v>
      </c>
      <c r="V70" s="121" t="e">
        <f t="shared" si="47"/>
        <v>#DIV/0!</v>
      </c>
      <c r="W70" s="121" t="e">
        <f t="shared" si="47"/>
        <v>#DIV/0!</v>
      </c>
      <c r="X70" s="121" t="e">
        <f t="shared" si="47"/>
        <v>#DIV/0!</v>
      </c>
      <c r="Y70" s="121" t="e">
        <f t="shared" si="47"/>
        <v>#DIV/0!</v>
      </c>
      <c r="Z70" s="121" t="e">
        <f t="shared" ref="Z70:AK70" si="48">+((Z64+Z60)*1000)/(Z65)</f>
        <v>#DIV/0!</v>
      </c>
      <c r="AA70" s="121" t="e">
        <f t="shared" si="48"/>
        <v>#DIV/0!</v>
      </c>
      <c r="AB70" s="121" t="e">
        <f t="shared" si="48"/>
        <v>#DIV/0!</v>
      </c>
      <c r="AC70" s="121" t="e">
        <f t="shared" si="48"/>
        <v>#DIV/0!</v>
      </c>
      <c r="AD70" s="121" t="e">
        <f t="shared" si="48"/>
        <v>#DIV/0!</v>
      </c>
      <c r="AE70" s="121" t="e">
        <f t="shared" si="48"/>
        <v>#DIV/0!</v>
      </c>
      <c r="AF70" s="121" t="e">
        <f t="shared" si="48"/>
        <v>#DIV/0!</v>
      </c>
      <c r="AG70" s="121" t="e">
        <f t="shared" si="48"/>
        <v>#DIV/0!</v>
      </c>
      <c r="AH70" s="121" t="e">
        <f t="shared" si="48"/>
        <v>#DIV/0!</v>
      </c>
      <c r="AI70" s="121" t="e">
        <f t="shared" si="48"/>
        <v>#DIV/0!</v>
      </c>
      <c r="AJ70" s="121" t="e">
        <f t="shared" si="48"/>
        <v>#DIV/0!</v>
      </c>
      <c r="AK70" s="122" t="e">
        <f t="shared" si="48"/>
        <v>#DIV/0!</v>
      </c>
      <c r="AL70" s="123" t="e">
        <f t="shared" si="47"/>
        <v>#DIV/0!</v>
      </c>
      <c r="AM70" s="80"/>
    </row>
    <row r="71" spans="1:39" s="81" customFormat="1" ht="30.75" thickBot="1" x14ac:dyDescent="0.3">
      <c r="A71" s="77"/>
      <c r="B71" s="240" t="s">
        <v>159</v>
      </c>
      <c r="C71" s="241" t="e">
        <f>+(C60*100000)/((C66*1000))</f>
        <v>#DIV/0!</v>
      </c>
      <c r="D71" s="241" t="e">
        <f t="shared" ref="D71:AL71" si="49">+(D60*100000)/((D66*1000))</f>
        <v>#DIV/0!</v>
      </c>
      <c r="E71" s="241" t="e">
        <f t="shared" si="49"/>
        <v>#DIV/0!</v>
      </c>
      <c r="F71" s="241" t="e">
        <f t="shared" si="49"/>
        <v>#DIV/0!</v>
      </c>
      <c r="G71" s="241" t="e">
        <f t="shared" si="49"/>
        <v>#DIV/0!</v>
      </c>
      <c r="H71" s="241" t="e">
        <f t="shared" si="49"/>
        <v>#DIV/0!</v>
      </c>
      <c r="I71" s="241" t="e">
        <f t="shared" si="49"/>
        <v>#DIV/0!</v>
      </c>
      <c r="J71" s="241" t="e">
        <f t="shared" si="49"/>
        <v>#DIV/0!</v>
      </c>
      <c r="K71" s="241" t="e">
        <f t="shared" si="49"/>
        <v>#DIV/0!</v>
      </c>
      <c r="L71" s="241" t="e">
        <f t="shared" si="49"/>
        <v>#DIV/0!</v>
      </c>
      <c r="M71" s="241" t="e">
        <f t="shared" si="49"/>
        <v>#DIV/0!</v>
      </c>
      <c r="N71" s="241" t="e">
        <f t="shared" si="49"/>
        <v>#DIV/0!</v>
      </c>
      <c r="O71" s="241" t="e">
        <f t="shared" si="49"/>
        <v>#DIV/0!</v>
      </c>
      <c r="P71" s="241" t="e">
        <f t="shared" si="49"/>
        <v>#DIV/0!</v>
      </c>
      <c r="Q71" s="241" t="e">
        <f t="shared" si="49"/>
        <v>#DIV/0!</v>
      </c>
      <c r="R71" s="241" t="e">
        <f t="shared" si="49"/>
        <v>#DIV/0!</v>
      </c>
      <c r="S71" s="241" t="e">
        <f t="shared" si="49"/>
        <v>#DIV/0!</v>
      </c>
      <c r="T71" s="241" t="e">
        <f t="shared" si="49"/>
        <v>#DIV/0!</v>
      </c>
      <c r="U71" s="241" t="e">
        <f t="shared" si="49"/>
        <v>#DIV/0!</v>
      </c>
      <c r="V71" s="241" t="e">
        <f t="shared" si="49"/>
        <v>#DIV/0!</v>
      </c>
      <c r="W71" s="241" t="e">
        <f t="shared" si="49"/>
        <v>#DIV/0!</v>
      </c>
      <c r="X71" s="241" t="e">
        <f t="shared" si="49"/>
        <v>#DIV/0!</v>
      </c>
      <c r="Y71" s="241" t="e">
        <f t="shared" si="49"/>
        <v>#DIV/0!</v>
      </c>
      <c r="Z71" s="241" t="e">
        <f t="shared" ref="Z71:AK71" si="50">+(Z60*100000)/((Z66*1000))</f>
        <v>#DIV/0!</v>
      </c>
      <c r="AA71" s="241" t="e">
        <f t="shared" si="50"/>
        <v>#DIV/0!</v>
      </c>
      <c r="AB71" s="241" t="e">
        <f t="shared" si="50"/>
        <v>#DIV/0!</v>
      </c>
      <c r="AC71" s="241" t="e">
        <f t="shared" si="50"/>
        <v>#DIV/0!</v>
      </c>
      <c r="AD71" s="241" t="e">
        <f t="shared" si="50"/>
        <v>#DIV/0!</v>
      </c>
      <c r="AE71" s="241" t="e">
        <f t="shared" si="50"/>
        <v>#DIV/0!</v>
      </c>
      <c r="AF71" s="241" t="e">
        <f t="shared" si="50"/>
        <v>#DIV/0!</v>
      </c>
      <c r="AG71" s="241" t="e">
        <f t="shared" si="50"/>
        <v>#DIV/0!</v>
      </c>
      <c r="AH71" s="241" t="e">
        <f t="shared" si="50"/>
        <v>#DIV/0!</v>
      </c>
      <c r="AI71" s="241" t="e">
        <f t="shared" si="50"/>
        <v>#DIV/0!</v>
      </c>
      <c r="AJ71" s="241" t="e">
        <f t="shared" si="50"/>
        <v>#DIV/0!</v>
      </c>
      <c r="AK71" s="242" t="e">
        <f t="shared" si="50"/>
        <v>#DIV/0!</v>
      </c>
      <c r="AL71" s="243" t="e">
        <f t="shared" si="49"/>
        <v>#DIV/0!</v>
      </c>
      <c r="AM71" s="80"/>
    </row>
    <row r="72" spans="1:39" x14ac:dyDescent="0.25">
      <c r="AL72" s="13"/>
    </row>
    <row r="73" spans="1:39" x14ac:dyDescent="0.25">
      <c r="AL73" s="13"/>
    </row>
    <row r="74" spans="1:39" s="81" customFormat="1" ht="21" x14ac:dyDescent="0.35">
      <c r="A74" s="77"/>
      <c r="B74" s="109" t="s">
        <v>92</v>
      </c>
      <c r="C74" s="161"/>
      <c r="D74" s="116"/>
      <c r="E74" s="116"/>
      <c r="F74" s="116"/>
      <c r="G74" s="116"/>
      <c r="H74" s="80"/>
      <c r="I74" s="80"/>
      <c r="J74" s="80"/>
      <c r="K74" s="80" t="s">
        <v>106</v>
      </c>
      <c r="L74" s="80"/>
      <c r="M74" s="160"/>
      <c r="N74" s="79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13"/>
      <c r="AM74" s="99"/>
    </row>
    <row r="75" spans="1:39" s="81" customFormat="1" ht="15.75" thickBot="1" x14ac:dyDescent="0.3">
      <c r="A75" s="77"/>
      <c r="B75" s="77"/>
      <c r="C75" s="108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13"/>
      <c r="AM75" s="99"/>
    </row>
    <row r="76" spans="1:39" s="81" customFormat="1" x14ac:dyDescent="0.25">
      <c r="A76" s="77"/>
      <c r="B76" s="575" t="s">
        <v>93</v>
      </c>
      <c r="C76" s="57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3"/>
      <c r="AL76" s="164"/>
      <c r="AM76" s="99"/>
    </row>
    <row r="77" spans="1:39" s="81" customFormat="1" x14ac:dyDescent="0.25">
      <c r="A77" s="77"/>
      <c r="B77" s="576" t="s">
        <v>94</v>
      </c>
      <c r="C77" s="572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6"/>
      <c r="AL77" s="167"/>
      <c r="AM77" s="99"/>
    </row>
    <row r="78" spans="1:39" s="81" customFormat="1" x14ac:dyDescent="0.25">
      <c r="A78" s="77"/>
      <c r="B78" s="576" t="s">
        <v>89</v>
      </c>
      <c r="C78" s="572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6"/>
      <c r="AL78" s="167"/>
      <c r="AM78" s="99"/>
    </row>
    <row r="79" spans="1:39" s="81" customFormat="1" x14ac:dyDescent="0.25">
      <c r="A79" s="77"/>
      <c r="B79" s="576" t="s">
        <v>90</v>
      </c>
      <c r="C79" s="5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4"/>
      <c r="AL79" s="175"/>
      <c r="AM79" s="99"/>
    </row>
    <row r="80" spans="1:39" s="81" customFormat="1" x14ac:dyDescent="0.25">
      <c r="A80" s="77"/>
      <c r="B80" s="576" t="s">
        <v>91</v>
      </c>
      <c r="C80" s="574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9"/>
      <c r="AL80" s="170"/>
    </row>
    <row r="81" spans="1:39" s="81" customFormat="1" ht="15.75" thickBot="1" x14ac:dyDescent="0.3">
      <c r="A81" s="77"/>
      <c r="B81" s="577" t="s">
        <v>104</v>
      </c>
      <c r="C81" s="566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7"/>
      <c r="AC81" s="567"/>
      <c r="AD81" s="567"/>
      <c r="AE81" s="567"/>
      <c r="AF81" s="567"/>
      <c r="AG81" s="567"/>
      <c r="AH81" s="567"/>
      <c r="AI81" s="567"/>
      <c r="AJ81" s="567"/>
      <c r="AK81" s="606"/>
      <c r="AL81" s="171"/>
      <c r="AM81" s="99"/>
    </row>
    <row r="82" spans="1:39" s="81" customFormat="1" ht="15.75" thickBot="1" x14ac:dyDescent="0.3">
      <c r="A82" s="77"/>
      <c r="B82" s="112"/>
      <c r="C82" s="113"/>
      <c r="D82" s="113"/>
      <c r="E82" s="113"/>
      <c r="F82" s="113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5"/>
      <c r="AL82" s="13"/>
      <c r="AM82" s="99"/>
    </row>
    <row r="83" spans="1:39" s="81" customFormat="1" x14ac:dyDescent="0.25">
      <c r="A83" s="77"/>
      <c r="B83" s="110" t="s">
        <v>95</v>
      </c>
      <c r="C83" s="223">
        <f>+C76*C78*C77</f>
        <v>0</v>
      </c>
      <c r="D83" s="223">
        <f t="shared" ref="D83:AL83" si="51">+D76*D78*D77</f>
        <v>0</v>
      </c>
      <c r="E83" s="223">
        <f t="shared" si="51"/>
        <v>0</v>
      </c>
      <c r="F83" s="223">
        <f t="shared" si="51"/>
        <v>0</v>
      </c>
      <c r="G83" s="223">
        <f t="shared" si="51"/>
        <v>0</v>
      </c>
      <c r="H83" s="223">
        <f t="shared" si="51"/>
        <v>0</v>
      </c>
      <c r="I83" s="223">
        <f t="shared" si="51"/>
        <v>0</v>
      </c>
      <c r="J83" s="223">
        <f t="shared" si="51"/>
        <v>0</v>
      </c>
      <c r="K83" s="223">
        <f t="shared" si="51"/>
        <v>0</v>
      </c>
      <c r="L83" s="223">
        <f t="shared" si="51"/>
        <v>0</v>
      </c>
      <c r="M83" s="223">
        <f t="shared" si="51"/>
        <v>0</v>
      </c>
      <c r="N83" s="223">
        <f t="shared" si="51"/>
        <v>0</v>
      </c>
      <c r="O83" s="223">
        <f t="shared" si="51"/>
        <v>0</v>
      </c>
      <c r="P83" s="223">
        <f t="shared" si="51"/>
        <v>0</v>
      </c>
      <c r="Q83" s="223">
        <f t="shared" si="51"/>
        <v>0</v>
      </c>
      <c r="R83" s="223">
        <f t="shared" si="51"/>
        <v>0</v>
      </c>
      <c r="S83" s="223">
        <f t="shared" si="51"/>
        <v>0</v>
      </c>
      <c r="T83" s="223">
        <f t="shared" si="51"/>
        <v>0</v>
      </c>
      <c r="U83" s="223">
        <f t="shared" si="51"/>
        <v>0</v>
      </c>
      <c r="V83" s="223">
        <f t="shared" si="51"/>
        <v>0</v>
      </c>
      <c r="W83" s="223">
        <f t="shared" si="51"/>
        <v>0</v>
      </c>
      <c r="X83" s="223">
        <f t="shared" si="51"/>
        <v>0</v>
      </c>
      <c r="Y83" s="223">
        <f t="shared" si="51"/>
        <v>0</v>
      </c>
      <c r="Z83" s="223">
        <f t="shared" ref="Z83:AK83" si="52">+Z76*Z78*Z77</f>
        <v>0</v>
      </c>
      <c r="AA83" s="223">
        <f t="shared" si="52"/>
        <v>0</v>
      </c>
      <c r="AB83" s="223">
        <f t="shared" si="52"/>
        <v>0</v>
      </c>
      <c r="AC83" s="223">
        <f t="shared" si="52"/>
        <v>0</v>
      </c>
      <c r="AD83" s="223">
        <f t="shared" si="52"/>
        <v>0</v>
      </c>
      <c r="AE83" s="223">
        <f t="shared" si="52"/>
        <v>0</v>
      </c>
      <c r="AF83" s="223">
        <f t="shared" si="52"/>
        <v>0</v>
      </c>
      <c r="AG83" s="223">
        <f t="shared" si="52"/>
        <v>0</v>
      </c>
      <c r="AH83" s="223">
        <f t="shared" si="52"/>
        <v>0</v>
      </c>
      <c r="AI83" s="223">
        <f t="shared" si="52"/>
        <v>0</v>
      </c>
      <c r="AJ83" s="223">
        <f t="shared" si="52"/>
        <v>0</v>
      </c>
      <c r="AK83" s="224">
        <f t="shared" si="52"/>
        <v>0</v>
      </c>
      <c r="AL83" s="225">
        <f t="shared" si="51"/>
        <v>0</v>
      </c>
      <c r="AM83" s="80"/>
    </row>
    <row r="84" spans="1:39" s="81" customFormat="1" x14ac:dyDescent="0.25">
      <c r="A84" s="77"/>
      <c r="B84" s="226" t="s">
        <v>101</v>
      </c>
      <c r="C84" s="121">
        <f>+C83*C79</f>
        <v>0</v>
      </c>
      <c r="D84" s="121">
        <f t="shared" ref="D84:AL84" si="53">+D83*D79</f>
        <v>0</v>
      </c>
      <c r="E84" s="121">
        <f t="shared" si="53"/>
        <v>0</v>
      </c>
      <c r="F84" s="121">
        <f t="shared" si="53"/>
        <v>0</v>
      </c>
      <c r="G84" s="121">
        <f t="shared" si="53"/>
        <v>0</v>
      </c>
      <c r="H84" s="121">
        <f t="shared" si="53"/>
        <v>0</v>
      </c>
      <c r="I84" s="121">
        <f t="shared" si="53"/>
        <v>0</v>
      </c>
      <c r="J84" s="121">
        <f t="shared" si="53"/>
        <v>0</v>
      </c>
      <c r="K84" s="121">
        <f t="shared" si="53"/>
        <v>0</v>
      </c>
      <c r="L84" s="121">
        <f t="shared" si="53"/>
        <v>0</v>
      </c>
      <c r="M84" s="121">
        <f t="shared" si="53"/>
        <v>0</v>
      </c>
      <c r="N84" s="121">
        <f t="shared" si="53"/>
        <v>0</v>
      </c>
      <c r="O84" s="121">
        <f t="shared" si="53"/>
        <v>0</v>
      </c>
      <c r="P84" s="121">
        <f t="shared" si="53"/>
        <v>0</v>
      </c>
      <c r="Q84" s="121">
        <f t="shared" si="53"/>
        <v>0</v>
      </c>
      <c r="R84" s="121">
        <f t="shared" si="53"/>
        <v>0</v>
      </c>
      <c r="S84" s="121">
        <f t="shared" si="53"/>
        <v>0</v>
      </c>
      <c r="T84" s="121">
        <f t="shared" si="53"/>
        <v>0</v>
      </c>
      <c r="U84" s="121">
        <f t="shared" si="53"/>
        <v>0</v>
      </c>
      <c r="V84" s="121">
        <f t="shared" si="53"/>
        <v>0</v>
      </c>
      <c r="W84" s="121">
        <f t="shared" si="53"/>
        <v>0</v>
      </c>
      <c r="X84" s="121">
        <f t="shared" si="53"/>
        <v>0</v>
      </c>
      <c r="Y84" s="121">
        <f t="shared" si="53"/>
        <v>0</v>
      </c>
      <c r="Z84" s="121">
        <f t="shared" ref="Z84:AK84" si="54">+Z83*Z79</f>
        <v>0</v>
      </c>
      <c r="AA84" s="121">
        <f t="shared" si="54"/>
        <v>0</v>
      </c>
      <c r="AB84" s="121">
        <f t="shared" si="54"/>
        <v>0</v>
      </c>
      <c r="AC84" s="121">
        <f t="shared" si="54"/>
        <v>0</v>
      </c>
      <c r="AD84" s="121">
        <f t="shared" si="54"/>
        <v>0</v>
      </c>
      <c r="AE84" s="121">
        <f t="shared" si="54"/>
        <v>0</v>
      </c>
      <c r="AF84" s="121">
        <f t="shared" si="54"/>
        <v>0</v>
      </c>
      <c r="AG84" s="121">
        <f t="shared" si="54"/>
        <v>0</v>
      </c>
      <c r="AH84" s="121">
        <f t="shared" si="54"/>
        <v>0</v>
      </c>
      <c r="AI84" s="121">
        <f t="shared" si="54"/>
        <v>0</v>
      </c>
      <c r="AJ84" s="121">
        <f t="shared" si="54"/>
        <v>0</v>
      </c>
      <c r="AK84" s="122">
        <f t="shared" si="54"/>
        <v>0</v>
      </c>
      <c r="AL84" s="123">
        <f t="shared" si="53"/>
        <v>0</v>
      </c>
      <c r="AM84" s="80"/>
    </row>
    <row r="85" spans="1:39" s="81" customFormat="1" ht="30" x14ac:dyDescent="0.25">
      <c r="A85" s="77"/>
      <c r="B85" s="227" t="s">
        <v>103</v>
      </c>
      <c r="C85" s="121">
        <f>+(C83*C79*C80)/1000</f>
        <v>0</v>
      </c>
      <c r="D85" s="121">
        <f t="shared" ref="D85:AL85" si="55">+(D83*D79*D80)/1000</f>
        <v>0</v>
      </c>
      <c r="E85" s="121">
        <f t="shared" si="55"/>
        <v>0</v>
      </c>
      <c r="F85" s="121">
        <f t="shared" si="55"/>
        <v>0</v>
      </c>
      <c r="G85" s="121">
        <f t="shared" si="55"/>
        <v>0</v>
      </c>
      <c r="H85" s="121">
        <f t="shared" si="55"/>
        <v>0</v>
      </c>
      <c r="I85" s="121">
        <f t="shared" si="55"/>
        <v>0</v>
      </c>
      <c r="J85" s="121">
        <f t="shared" si="55"/>
        <v>0</v>
      </c>
      <c r="K85" s="121">
        <f t="shared" si="55"/>
        <v>0</v>
      </c>
      <c r="L85" s="121">
        <f t="shared" si="55"/>
        <v>0</v>
      </c>
      <c r="M85" s="121">
        <f t="shared" si="55"/>
        <v>0</v>
      </c>
      <c r="N85" s="121">
        <f t="shared" si="55"/>
        <v>0</v>
      </c>
      <c r="O85" s="121">
        <f t="shared" si="55"/>
        <v>0</v>
      </c>
      <c r="P85" s="121">
        <f t="shared" si="55"/>
        <v>0</v>
      </c>
      <c r="Q85" s="121">
        <f t="shared" si="55"/>
        <v>0</v>
      </c>
      <c r="R85" s="121">
        <f t="shared" si="55"/>
        <v>0</v>
      </c>
      <c r="S85" s="121">
        <f t="shared" si="55"/>
        <v>0</v>
      </c>
      <c r="T85" s="121">
        <f t="shared" si="55"/>
        <v>0</v>
      </c>
      <c r="U85" s="121">
        <f t="shared" si="55"/>
        <v>0</v>
      </c>
      <c r="V85" s="121">
        <f t="shared" si="55"/>
        <v>0</v>
      </c>
      <c r="W85" s="121">
        <f t="shared" si="55"/>
        <v>0</v>
      </c>
      <c r="X85" s="121">
        <f t="shared" si="55"/>
        <v>0</v>
      </c>
      <c r="Y85" s="121">
        <f t="shared" si="55"/>
        <v>0</v>
      </c>
      <c r="Z85" s="121">
        <f t="shared" ref="Z85:AK85" si="56">+(Z83*Z79*Z80)/1000</f>
        <v>0</v>
      </c>
      <c r="AA85" s="121">
        <f t="shared" si="56"/>
        <v>0</v>
      </c>
      <c r="AB85" s="121">
        <f t="shared" si="56"/>
        <v>0</v>
      </c>
      <c r="AC85" s="121">
        <f t="shared" si="56"/>
        <v>0</v>
      </c>
      <c r="AD85" s="121">
        <f t="shared" si="56"/>
        <v>0</v>
      </c>
      <c r="AE85" s="121">
        <f t="shared" si="56"/>
        <v>0</v>
      </c>
      <c r="AF85" s="121">
        <f t="shared" si="56"/>
        <v>0</v>
      </c>
      <c r="AG85" s="121">
        <f t="shared" si="56"/>
        <v>0</v>
      </c>
      <c r="AH85" s="121">
        <f t="shared" si="56"/>
        <v>0</v>
      </c>
      <c r="AI85" s="121">
        <f t="shared" si="56"/>
        <v>0</v>
      </c>
      <c r="AJ85" s="121">
        <f t="shared" si="56"/>
        <v>0</v>
      </c>
      <c r="AK85" s="122">
        <f t="shared" si="56"/>
        <v>0</v>
      </c>
      <c r="AL85" s="123">
        <f t="shared" si="55"/>
        <v>0</v>
      </c>
      <c r="AM85" s="80"/>
    </row>
    <row r="86" spans="1:39" s="81" customFormat="1" x14ac:dyDescent="0.25">
      <c r="A86" s="77"/>
      <c r="B86" s="228" t="s">
        <v>171</v>
      </c>
      <c r="C86" s="121">
        <f>+$O$1*C76*C77/1000</f>
        <v>0</v>
      </c>
      <c r="D86" s="121">
        <f t="shared" ref="D86:AL86" si="57">+$O$1*D76*D77/1000</f>
        <v>0</v>
      </c>
      <c r="E86" s="121">
        <f t="shared" si="57"/>
        <v>0</v>
      </c>
      <c r="F86" s="121">
        <f t="shared" si="57"/>
        <v>0</v>
      </c>
      <c r="G86" s="121">
        <f t="shared" si="57"/>
        <v>0</v>
      </c>
      <c r="H86" s="121">
        <f t="shared" si="57"/>
        <v>0</v>
      </c>
      <c r="I86" s="121">
        <f t="shared" si="57"/>
        <v>0</v>
      </c>
      <c r="J86" s="121">
        <f t="shared" si="57"/>
        <v>0</v>
      </c>
      <c r="K86" s="121">
        <f t="shared" si="57"/>
        <v>0</v>
      </c>
      <c r="L86" s="121">
        <f t="shared" si="57"/>
        <v>0</v>
      </c>
      <c r="M86" s="121">
        <f t="shared" si="57"/>
        <v>0</v>
      </c>
      <c r="N86" s="121">
        <f t="shared" si="57"/>
        <v>0</v>
      </c>
      <c r="O86" s="121">
        <f t="shared" si="57"/>
        <v>0</v>
      </c>
      <c r="P86" s="121">
        <f t="shared" si="57"/>
        <v>0</v>
      </c>
      <c r="Q86" s="121">
        <f t="shared" si="57"/>
        <v>0</v>
      </c>
      <c r="R86" s="121">
        <f t="shared" si="57"/>
        <v>0</v>
      </c>
      <c r="S86" s="121">
        <f t="shared" si="57"/>
        <v>0</v>
      </c>
      <c r="T86" s="121">
        <f t="shared" si="57"/>
        <v>0</v>
      </c>
      <c r="U86" s="121">
        <f t="shared" si="57"/>
        <v>0</v>
      </c>
      <c r="V86" s="121">
        <f t="shared" si="57"/>
        <v>0</v>
      </c>
      <c r="W86" s="121">
        <f t="shared" si="57"/>
        <v>0</v>
      </c>
      <c r="X86" s="121">
        <f t="shared" si="57"/>
        <v>0</v>
      </c>
      <c r="Y86" s="121">
        <f t="shared" si="57"/>
        <v>0</v>
      </c>
      <c r="Z86" s="121">
        <f t="shared" ref="Z86:AK86" si="58">+$O$1*Z76*Z77/1000</f>
        <v>0</v>
      </c>
      <c r="AA86" s="121">
        <f t="shared" si="58"/>
        <v>0</v>
      </c>
      <c r="AB86" s="121">
        <f t="shared" si="58"/>
        <v>0</v>
      </c>
      <c r="AC86" s="121">
        <f t="shared" si="58"/>
        <v>0</v>
      </c>
      <c r="AD86" s="121">
        <f t="shared" si="58"/>
        <v>0</v>
      </c>
      <c r="AE86" s="121">
        <f t="shared" si="58"/>
        <v>0</v>
      </c>
      <c r="AF86" s="121">
        <f t="shared" si="58"/>
        <v>0</v>
      </c>
      <c r="AG86" s="121">
        <f t="shared" si="58"/>
        <v>0</v>
      </c>
      <c r="AH86" s="121">
        <f t="shared" si="58"/>
        <v>0</v>
      </c>
      <c r="AI86" s="121">
        <f t="shared" si="58"/>
        <v>0</v>
      </c>
      <c r="AJ86" s="121">
        <f t="shared" si="58"/>
        <v>0</v>
      </c>
      <c r="AK86" s="122">
        <f t="shared" si="58"/>
        <v>0</v>
      </c>
      <c r="AL86" s="123">
        <f t="shared" si="57"/>
        <v>0</v>
      </c>
      <c r="AM86" s="80"/>
    </row>
    <row r="87" spans="1:39" s="81" customFormat="1" ht="30" x14ac:dyDescent="0.25">
      <c r="A87" s="77"/>
      <c r="B87" s="120" t="s">
        <v>99</v>
      </c>
      <c r="C87" s="121">
        <f>+(C84*C86*1000)/1000000</f>
        <v>0</v>
      </c>
      <c r="D87" s="121">
        <f t="shared" ref="D87:AL87" si="59">+(D84*D86*1000)/1000000</f>
        <v>0</v>
      </c>
      <c r="E87" s="121">
        <f t="shared" si="59"/>
        <v>0</v>
      </c>
      <c r="F87" s="121">
        <f t="shared" si="59"/>
        <v>0</v>
      </c>
      <c r="G87" s="121">
        <f t="shared" si="59"/>
        <v>0</v>
      </c>
      <c r="H87" s="121">
        <f t="shared" si="59"/>
        <v>0</v>
      </c>
      <c r="I87" s="121">
        <f t="shared" si="59"/>
        <v>0</v>
      </c>
      <c r="J87" s="121">
        <f t="shared" si="59"/>
        <v>0</v>
      </c>
      <c r="K87" s="121">
        <f t="shared" si="59"/>
        <v>0</v>
      </c>
      <c r="L87" s="121">
        <f t="shared" si="59"/>
        <v>0</v>
      </c>
      <c r="M87" s="121">
        <f t="shared" si="59"/>
        <v>0</v>
      </c>
      <c r="N87" s="121">
        <f t="shared" si="59"/>
        <v>0</v>
      </c>
      <c r="O87" s="121">
        <f t="shared" si="59"/>
        <v>0</v>
      </c>
      <c r="P87" s="121">
        <f t="shared" si="59"/>
        <v>0</v>
      </c>
      <c r="Q87" s="121">
        <f t="shared" si="59"/>
        <v>0</v>
      </c>
      <c r="R87" s="121">
        <f t="shared" si="59"/>
        <v>0</v>
      </c>
      <c r="S87" s="121">
        <f t="shared" si="59"/>
        <v>0</v>
      </c>
      <c r="T87" s="121">
        <f t="shared" si="59"/>
        <v>0</v>
      </c>
      <c r="U87" s="121">
        <f t="shared" si="59"/>
        <v>0</v>
      </c>
      <c r="V87" s="121">
        <f t="shared" si="59"/>
        <v>0</v>
      </c>
      <c r="W87" s="121">
        <f t="shared" si="59"/>
        <v>0</v>
      </c>
      <c r="X87" s="121">
        <f t="shared" si="59"/>
        <v>0</v>
      </c>
      <c r="Y87" s="121">
        <f t="shared" si="59"/>
        <v>0</v>
      </c>
      <c r="Z87" s="121">
        <f t="shared" ref="Z87:AK87" si="60">+(Z84*Z86*1000)/1000000</f>
        <v>0</v>
      </c>
      <c r="AA87" s="121">
        <f t="shared" si="60"/>
        <v>0</v>
      </c>
      <c r="AB87" s="121">
        <f t="shared" si="60"/>
        <v>0</v>
      </c>
      <c r="AC87" s="121">
        <f t="shared" si="60"/>
        <v>0</v>
      </c>
      <c r="AD87" s="121">
        <f t="shared" si="60"/>
        <v>0</v>
      </c>
      <c r="AE87" s="121">
        <f t="shared" si="60"/>
        <v>0</v>
      </c>
      <c r="AF87" s="121">
        <f t="shared" si="60"/>
        <v>0</v>
      </c>
      <c r="AG87" s="121">
        <f t="shared" si="60"/>
        <v>0</v>
      </c>
      <c r="AH87" s="121">
        <f t="shared" si="60"/>
        <v>0</v>
      </c>
      <c r="AI87" s="121">
        <f t="shared" si="60"/>
        <v>0</v>
      </c>
      <c r="AJ87" s="121">
        <f t="shared" si="60"/>
        <v>0</v>
      </c>
      <c r="AK87" s="122">
        <f t="shared" si="60"/>
        <v>0</v>
      </c>
      <c r="AL87" s="123">
        <f t="shared" si="59"/>
        <v>0</v>
      </c>
      <c r="AM87" s="80"/>
    </row>
    <row r="88" spans="1:39" s="81" customFormat="1" ht="30" x14ac:dyDescent="0.25">
      <c r="A88" s="77"/>
      <c r="B88" s="120" t="s">
        <v>100</v>
      </c>
      <c r="C88" s="121">
        <f>+(C83*C86*1000)/1000000</f>
        <v>0</v>
      </c>
      <c r="D88" s="121">
        <f t="shared" ref="D88:AL88" si="61">+(D83*D86*1000)/1000000</f>
        <v>0</v>
      </c>
      <c r="E88" s="121">
        <f t="shared" si="61"/>
        <v>0</v>
      </c>
      <c r="F88" s="121">
        <f t="shared" si="61"/>
        <v>0</v>
      </c>
      <c r="G88" s="121">
        <f t="shared" si="61"/>
        <v>0</v>
      </c>
      <c r="H88" s="121">
        <f t="shared" si="61"/>
        <v>0</v>
      </c>
      <c r="I88" s="121">
        <f t="shared" si="61"/>
        <v>0</v>
      </c>
      <c r="J88" s="121">
        <f t="shared" si="61"/>
        <v>0</v>
      </c>
      <c r="K88" s="121">
        <f t="shared" si="61"/>
        <v>0</v>
      </c>
      <c r="L88" s="121">
        <f t="shared" si="61"/>
        <v>0</v>
      </c>
      <c r="M88" s="121">
        <f t="shared" si="61"/>
        <v>0</v>
      </c>
      <c r="N88" s="121">
        <f t="shared" si="61"/>
        <v>0</v>
      </c>
      <c r="O88" s="121">
        <f t="shared" si="61"/>
        <v>0</v>
      </c>
      <c r="P88" s="121">
        <f t="shared" si="61"/>
        <v>0</v>
      </c>
      <c r="Q88" s="121">
        <f t="shared" si="61"/>
        <v>0</v>
      </c>
      <c r="R88" s="121">
        <f t="shared" si="61"/>
        <v>0</v>
      </c>
      <c r="S88" s="121">
        <f t="shared" si="61"/>
        <v>0</v>
      </c>
      <c r="T88" s="121">
        <f t="shared" si="61"/>
        <v>0</v>
      </c>
      <c r="U88" s="121">
        <f t="shared" si="61"/>
        <v>0</v>
      </c>
      <c r="V88" s="121">
        <f t="shared" si="61"/>
        <v>0</v>
      </c>
      <c r="W88" s="121">
        <f t="shared" si="61"/>
        <v>0</v>
      </c>
      <c r="X88" s="121">
        <f t="shared" si="61"/>
        <v>0</v>
      </c>
      <c r="Y88" s="121">
        <f t="shared" si="61"/>
        <v>0</v>
      </c>
      <c r="Z88" s="121">
        <f t="shared" ref="Z88:AK88" si="62">+(Z83*Z86*1000)/1000000</f>
        <v>0</v>
      </c>
      <c r="AA88" s="121">
        <f t="shared" si="62"/>
        <v>0</v>
      </c>
      <c r="AB88" s="121">
        <f t="shared" si="62"/>
        <v>0</v>
      </c>
      <c r="AC88" s="121">
        <f t="shared" si="62"/>
        <v>0</v>
      </c>
      <c r="AD88" s="121">
        <f t="shared" si="62"/>
        <v>0</v>
      </c>
      <c r="AE88" s="121">
        <f t="shared" si="62"/>
        <v>0</v>
      </c>
      <c r="AF88" s="121">
        <f t="shared" si="62"/>
        <v>0</v>
      </c>
      <c r="AG88" s="121">
        <f t="shared" si="62"/>
        <v>0</v>
      </c>
      <c r="AH88" s="121">
        <f t="shared" si="62"/>
        <v>0</v>
      </c>
      <c r="AI88" s="121">
        <f t="shared" si="62"/>
        <v>0</v>
      </c>
      <c r="AJ88" s="121">
        <f t="shared" si="62"/>
        <v>0</v>
      </c>
      <c r="AK88" s="122">
        <f t="shared" si="62"/>
        <v>0</v>
      </c>
      <c r="AL88" s="123">
        <f t="shared" si="61"/>
        <v>0</v>
      </c>
      <c r="AM88" s="80"/>
    </row>
    <row r="89" spans="1:39" s="81" customFormat="1" x14ac:dyDescent="0.25">
      <c r="A89" s="77"/>
      <c r="B89" s="226" t="s">
        <v>96</v>
      </c>
      <c r="C89" s="121" t="e">
        <f>+((C85+C81)*1000)/(C83*C79)</f>
        <v>#DIV/0!</v>
      </c>
      <c r="D89" s="121" t="e">
        <f t="shared" ref="D89:AL89" si="63">+((D85+D81)*1000)/(D83*D79)</f>
        <v>#DIV/0!</v>
      </c>
      <c r="E89" s="121" t="e">
        <f t="shared" si="63"/>
        <v>#DIV/0!</v>
      </c>
      <c r="F89" s="121" t="e">
        <f t="shared" si="63"/>
        <v>#DIV/0!</v>
      </c>
      <c r="G89" s="121" t="e">
        <f t="shared" si="63"/>
        <v>#DIV/0!</v>
      </c>
      <c r="H89" s="121" t="e">
        <f t="shared" si="63"/>
        <v>#DIV/0!</v>
      </c>
      <c r="I89" s="121" t="e">
        <f t="shared" si="63"/>
        <v>#DIV/0!</v>
      </c>
      <c r="J89" s="121" t="e">
        <f t="shared" si="63"/>
        <v>#DIV/0!</v>
      </c>
      <c r="K89" s="121" t="e">
        <f t="shared" si="63"/>
        <v>#DIV/0!</v>
      </c>
      <c r="L89" s="121" t="e">
        <f t="shared" si="63"/>
        <v>#DIV/0!</v>
      </c>
      <c r="M89" s="121" t="e">
        <f t="shared" si="63"/>
        <v>#DIV/0!</v>
      </c>
      <c r="N89" s="121" t="e">
        <f t="shared" si="63"/>
        <v>#DIV/0!</v>
      </c>
      <c r="O89" s="121" t="e">
        <f t="shared" si="63"/>
        <v>#DIV/0!</v>
      </c>
      <c r="P89" s="121" t="e">
        <f t="shared" si="63"/>
        <v>#DIV/0!</v>
      </c>
      <c r="Q89" s="121" t="e">
        <f t="shared" si="63"/>
        <v>#DIV/0!</v>
      </c>
      <c r="R89" s="121" t="e">
        <f t="shared" si="63"/>
        <v>#DIV/0!</v>
      </c>
      <c r="S89" s="121" t="e">
        <f t="shared" si="63"/>
        <v>#DIV/0!</v>
      </c>
      <c r="T89" s="121" t="e">
        <f t="shared" si="63"/>
        <v>#DIV/0!</v>
      </c>
      <c r="U89" s="121" t="e">
        <f t="shared" si="63"/>
        <v>#DIV/0!</v>
      </c>
      <c r="V89" s="121" t="e">
        <f t="shared" si="63"/>
        <v>#DIV/0!</v>
      </c>
      <c r="W89" s="121" t="e">
        <f t="shared" si="63"/>
        <v>#DIV/0!</v>
      </c>
      <c r="X89" s="121" t="e">
        <f t="shared" si="63"/>
        <v>#DIV/0!</v>
      </c>
      <c r="Y89" s="121" t="e">
        <f t="shared" si="63"/>
        <v>#DIV/0!</v>
      </c>
      <c r="Z89" s="121" t="e">
        <f t="shared" ref="Z89:AK89" si="64">+((Z85+Z81)*1000)/(Z83*Z79)</f>
        <v>#DIV/0!</v>
      </c>
      <c r="AA89" s="121" t="e">
        <f t="shared" si="64"/>
        <v>#DIV/0!</v>
      </c>
      <c r="AB89" s="121" t="e">
        <f t="shared" si="64"/>
        <v>#DIV/0!</v>
      </c>
      <c r="AC89" s="121" t="e">
        <f t="shared" si="64"/>
        <v>#DIV/0!</v>
      </c>
      <c r="AD89" s="121" t="e">
        <f t="shared" si="64"/>
        <v>#DIV/0!</v>
      </c>
      <c r="AE89" s="121" t="e">
        <f t="shared" si="64"/>
        <v>#DIV/0!</v>
      </c>
      <c r="AF89" s="121" t="e">
        <f t="shared" si="64"/>
        <v>#DIV/0!</v>
      </c>
      <c r="AG89" s="121" t="e">
        <f t="shared" si="64"/>
        <v>#DIV/0!</v>
      </c>
      <c r="AH89" s="121" t="e">
        <f t="shared" si="64"/>
        <v>#DIV/0!</v>
      </c>
      <c r="AI89" s="121" t="e">
        <f t="shared" si="64"/>
        <v>#DIV/0!</v>
      </c>
      <c r="AJ89" s="121" t="e">
        <f t="shared" si="64"/>
        <v>#DIV/0!</v>
      </c>
      <c r="AK89" s="122" t="e">
        <f t="shared" si="64"/>
        <v>#DIV/0!</v>
      </c>
      <c r="AL89" s="123" t="e">
        <f t="shared" si="63"/>
        <v>#DIV/0!</v>
      </c>
      <c r="AM89" s="80"/>
    </row>
    <row r="90" spans="1:39" s="81" customFormat="1" x14ac:dyDescent="0.25">
      <c r="A90" s="77"/>
      <c r="B90" s="226" t="s">
        <v>102</v>
      </c>
      <c r="C90" s="229" t="e">
        <f>+((C85*1000)/(C87*1000000))*100</f>
        <v>#DIV/0!</v>
      </c>
      <c r="D90" s="229" t="e">
        <f t="shared" ref="D90:AL90" si="65">+((D85*1000)/(D87*1000000))*100</f>
        <v>#DIV/0!</v>
      </c>
      <c r="E90" s="229" t="e">
        <f t="shared" si="65"/>
        <v>#DIV/0!</v>
      </c>
      <c r="F90" s="229" t="e">
        <f t="shared" si="65"/>
        <v>#DIV/0!</v>
      </c>
      <c r="G90" s="229" t="e">
        <f t="shared" si="65"/>
        <v>#DIV/0!</v>
      </c>
      <c r="H90" s="229" t="e">
        <f t="shared" si="65"/>
        <v>#DIV/0!</v>
      </c>
      <c r="I90" s="229" t="e">
        <f t="shared" si="65"/>
        <v>#DIV/0!</v>
      </c>
      <c r="J90" s="229" t="e">
        <f t="shared" si="65"/>
        <v>#DIV/0!</v>
      </c>
      <c r="K90" s="229" t="e">
        <f t="shared" si="65"/>
        <v>#DIV/0!</v>
      </c>
      <c r="L90" s="229" t="e">
        <f t="shared" si="65"/>
        <v>#DIV/0!</v>
      </c>
      <c r="M90" s="229" t="e">
        <f t="shared" si="65"/>
        <v>#DIV/0!</v>
      </c>
      <c r="N90" s="229" t="e">
        <f t="shared" si="65"/>
        <v>#DIV/0!</v>
      </c>
      <c r="O90" s="229" t="e">
        <f t="shared" si="65"/>
        <v>#DIV/0!</v>
      </c>
      <c r="P90" s="229" t="e">
        <f t="shared" si="65"/>
        <v>#DIV/0!</v>
      </c>
      <c r="Q90" s="229" t="e">
        <f t="shared" si="65"/>
        <v>#DIV/0!</v>
      </c>
      <c r="R90" s="229" t="e">
        <f t="shared" si="65"/>
        <v>#DIV/0!</v>
      </c>
      <c r="S90" s="229" t="e">
        <f t="shared" si="65"/>
        <v>#DIV/0!</v>
      </c>
      <c r="T90" s="229" t="e">
        <f t="shared" si="65"/>
        <v>#DIV/0!</v>
      </c>
      <c r="U90" s="229" t="e">
        <f t="shared" si="65"/>
        <v>#DIV/0!</v>
      </c>
      <c r="V90" s="229" t="e">
        <f t="shared" si="65"/>
        <v>#DIV/0!</v>
      </c>
      <c r="W90" s="229" t="e">
        <f t="shared" si="65"/>
        <v>#DIV/0!</v>
      </c>
      <c r="X90" s="229" t="e">
        <f t="shared" si="65"/>
        <v>#DIV/0!</v>
      </c>
      <c r="Y90" s="229" t="e">
        <f t="shared" si="65"/>
        <v>#DIV/0!</v>
      </c>
      <c r="Z90" s="229" t="e">
        <f t="shared" ref="Z90:AK90" si="66">+((Z85*1000)/(Z87*1000000))*100</f>
        <v>#DIV/0!</v>
      </c>
      <c r="AA90" s="229" t="e">
        <f t="shared" si="66"/>
        <v>#DIV/0!</v>
      </c>
      <c r="AB90" s="229" t="e">
        <f t="shared" si="66"/>
        <v>#DIV/0!</v>
      </c>
      <c r="AC90" s="229" t="e">
        <f t="shared" si="66"/>
        <v>#DIV/0!</v>
      </c>
      <c r="AD90" s="229" t="e">
        <f t="shared" si="66"/>
        <v>#DIV/0!</v>
      </c>
      <c r="AE90" s="229" t="e">
        <f t="shared" si="66"/>
        <v>#DIV/0!</v>
      </c>
      <c r="AF90" s="229" t="e">
        <f t="shared" si="66"/>
        <v>#DIV/0!</v>
      </c>
      <c r="AG90" s="229" t="e">
        <f t="shared" si="66"/>
        <v>#DIV/0!</v>
      </c>
      <c r="AH90" s="229" t="e">
        <f t="shared" si="66"/>
        <v>#DIV/0!</v>
      </c>
      <c r="AI90" s="229" t="e">
        <f t="shared" si="66"/>
        <v>#DIV/0!</v>
      </c>
      <c r="AJ90" s="229" t="e">
        <f t="shared" si="66"/>
        <v>#DIV/0!</v>
      </c>
      <c r="AK90" s="230" t="e">
        <f t="shared" si="66"/>
        <v>#DIV/0!</v>
      </c>
      <c r="AL90" s="231" t="e">
        <f t="shared" si="65"/>
        <v>#DIV/0!</v>
      </c>
      <c r="AM90" s="80"/>
    </row>
    <row r="91" spans="1:39" s="81" customFormat="1" x14ac:dyDescent="0.25">
      <c r="A91" s="77"/>
      <c r="B91" s="226" t="s">
        <v>170</v>
      </c>
      <c r="C91" s="121" t="e">
        <f>+((C85+C81)*1000)/(C86)</f>
        <v>#DIV/0!</v>
      </c>
      <c r="D91" s="121" t="e">
        <f t="shared" ref="D91:AL91" si="67">+((D85+D81)*1000)/(D86)</f>
        <v>#DIV/0!</v>
      </c>
      <c r="E91" s="121" t="e">
        <f t="shared" si="67"/>
        <v>#DIV/0!</v>
      </c>
      <c r="F91" s="121" t="e">
        <f t="shared" si="67"/>
        <v>#DIV/0!</v>
      </c>
      <c r="G91" s="121" t="e">
        <f t="shared" si="67"/>
        <v>#DIV/0!</v>
      </c>
      <c r="H91" s="121" t="e">
        <f t="shared" si="67"/>
        <v>#DIV/0!</v>
      </c>
      <c r="I91" s="121" t="e">
        <f t="shared" si="67"/>
        <v>#DIV/0!</v>
      </c>
      <c r="J91" s="121" t="e">
        <f t="shared" si="67"/>
        <v>#DIV/0!</v>
      </c>
      <c r="K91" s="121" t="e">
        <f t="shared" si="67"/>
        <v>#DIV/0!</v>
      </c>
      <c r="L91" s="121" t="e">
        <f t="shared" si="67"/>
        <v>#DIV/0!</v>
      </c>
      <c r="M91" s="121" t="e">
        <f t="shared" si="67"/>
        <v>#DIV/0!</v>
      </c>
      <c r="N91" s="121" t="e">
        <f t="shared" si="67"/>
        <v>#DIV/0!</v>
      </c>
      <c r="O91" s="121" t="e">
        <f t="shared" si="67"/>
        <v>#DIV/0!</v>
      </c>
      <c r="P91" s="121" t="e">
        <f t="shared" si="67"/>
        <v>#DIV/0!</v>
      </c>
      <c r="Q91" s="121" t="e">
        <f t="shared" si="67"/>
        <v>#DIV/0!</v>
      </c>
      <c r="R91" s="121" t="e">
        <f t="shared" si="67"/>
        <v>#DIV/0!</v>
      </c>
      <c r="S91" s="121" t="e">
        <f t="shared" si="67"/>
        <v>#DIV/0!</v>
      </c>
      <c r="T91" s="121" t="e">
        <f t="shared" si="67"/>
        <v>#DIV/0!</v>
      </c>
      <c r="U91" s="121" t="e">
        <f t="shared" si="67"/>
        <v>#DIV/0!</v>
      </c>
      <c r="V91" s="121" t="e">
        <f t="shared" si="67"/>
        <v>#DIV/0!</v>
      </c>
      <c r="W91" s="121" t="e">
        <f t="shared" si="67"/>
        <v>#DIV/0!</v>
      </c>
      <c r="X91" s="121" t="e">
        <f t="shared" si="67"/>
        <v>#DIV/0!</v>
      </c>
      <c r="Y91" s="121" t="e">
        <f t="shared" si="67"/>
        <v>#DIV/0!</v>
      </c>
      <c r="Z91" s="121" t="e">
        <f t="shared" ref="Z91:AK91" si="68">+((Z85+Z81)*1000)/(Z86)</f>
        <v>#DIV/0!</v>
      </c>
      <c r="AA91" s="121" t="e">
        <f t="shared" si="68"/>
        <v>#DIV/0!</v>
      </c>
      <c r="AB91" s="121" t="e">
        <f t="shared" si="68"/>
        <v>#DIV/0!</v>
      </c>
      <c r="AC91" s="121" t="e">
        <f t="shared" si="68"/>
        <v>#DIV/0!</v>
      </c>
      <c r="AD91" s="121" t="e">
        <f t="shared" si="68"/>
        <v>#DIV/0!</v>
      </c>
      <c r="AE91" s="121" t="e">
        <f t="shared" si="68"/>
        <v>#DIV/0!</v>
      </c>
      <c r="AF91" s="121" t="e">
        <f t="shared" si="68"/>
        <v>#DIV/0!</v>
      </c>
      <c r="AG91" s="121" t="e">
        <f t="shared" si="68"/>
        <v>#DIV/0!</v>
      </c>
      <c r="AH91" s="121" t="e">
        <f t="shared" si="68"/>
        <v>#DIV/0!</v>
      </c>
      <c r="AI91" s="121" t="e">
        <f t="shared" si="68"/>
        <v>#DIV/0!</v>
      </c>
      <c r="AJ91" s="121" t="e">
        <f t="shared" si="68"/>
        <v>#DIV/0!</v>
      </c>
      <c r="AK91" s="122" t="e">
        <f t="shared" si="68"/>
        <v>#DIV/0!</v>
      </c>
      <c r="AL91" s="123" t="e">
        <f t="shared" si="67"/>
        <v>#DIV/0!</v>
      </c>
      <c r="AM91" s="80"/>
    </row>
    <row r="92" spans="1:39" s="81" customFormat="1" ht="30.75" thickBot="1" x14ac:dyDescent="0.3">
      <c r="A92" s="77"/>
      <c r="B92" s="240" t="s">
        <v>159</v>
      </c>
      <c r="C92" s="241" t="e">
        <f>+(C81*100000)/((C87*1000))</f>
        <v>#DIV/0!</v>
      </c>
      <c r="D92" s="241" t="e">
        <f t="shared" ref="D92:AL92" si="69">+(D81*100000)/((D87*1000))</f>
        <v>#DIV/0!</v>
      </c>
      <c r="E92" s="241" t="e">
        <f t="shared" si="69"/>
        <v>#DIV/0!</v>
      </c>
      <c r="F92" s="241" t="e">
        <f t="shared" si="69"/>
        <v>#DIV/0!</v>
      </c>
      <c r="G92" s="241" t="e">
        <f t="shared" si="69"/>
        <v>#DIV/0!</v>
      </c>
      <c r="H92" s="241" t="e">
        <f t="shared" si="69"/>
        <v>#DIV/0!</v>
      </c>
      <c r="I92" s="241" t="e">
        <f t="shared" si="69"/>
        <v>#DIV/0!</v>
      </c>
      <c r="J92" s="241" t="e">
        <f t="shared" si="69"/>
        <v>#DIV/0!</v>
      </c>
      <c r="K92" s="241" t="e">
        <f t="shared" si="69"/>
        <v>#DIV/0!</v>
      </c>
      <c r="L92" s="241" t="e">
        <f t="shared" si="69"/>
        <v>#DIV/0!</v>
      </c>
      <c r="M92" s="241" t="e">
        <f t="shared" si="69"/>
        <v>#DIV/0!</v>
      </c>
      <c r="N92" s="241" t="e">
        <f t="shared" si="69"/>
        <v>#DIV/0!</v>
      </c>
      <c r="O92" s="241" t="e">
        <f t="shared" si="69"/>
        <v>#DIV/0!</v>
      </c>
      <c r="P92" s="241" t="e">
        <f t="shared" si="69"/>
        <v>#DIV/0!</v>
      </c>
      <c r="Q92" s="241" t="e">
        <f t="shared" si="69"/>
        <v>#DIV/0!</v>
      </c>
      <c r="R92" s="241" t="e">
        <f t="shared" si="69"/>
        <v>#DIV/0!</v>
      </c>
      <c r="S92" s="241" t="e">
        <f t="shared" si="69"/>
        <v>#DIV/0!</v>
      </c>
      <c r="T92" s="241" t="e">
        <f t="shared" si="69"/>
        <v>#DIV/0!</v>
      </c>
      <c r="U92" s="241" t="e">
        <f t="shared" si="69"/>
        <v>#DIV/0!</v>
      </c>
      <c r="V92" s="241" t="e">
        <f t="shared" si="69"/>
        <v>#DIV/0!</v>
      </c>
      <c r="W92" s="241" t="e">
        <f t="shared" si="69"/>
        <v>#DIV/0!</v>
      </c>
      <c r="X92" s="241" t="e">
        <f t="shared" si="69"/>
        <v>#DIV/0!</v>
      </c>
      <c r="Y92" s="241" t="e">
        <f t="shared" si="69"/>
        <v>#DIV/0!</v>
      </c>
      <c r="Z92" s="241" t="e">
        <f t="shared" ref="Z92:AK92" si="70">+(Z81*100000)/((Z87*1000))</f>
        <v>#DIV/0!</v>
      </c>
      <c r="AA92" s="241" t="e">
        <f t="shared" si="70"/>
        <v>#DIV/0!</v>
      </c>
      <c r="AB92" s="241" t="e">
        <f t="shared" si="70"/>
        <v>#DIV/0!</v>
      </c>
      <c r="AC92" s="241" t="e">
        <f t="shared" si="70"/>
        <v>#DIV/0!</v>
      </c>
      <c r="AD92" s="241" t="e">
        <f t="shared" si="70"/>
        <v>#DIV/0!</v>
      </c>
      <c r="AE92" s="241" t="e">
        <f t="shared" si="70"/>
        <v>#DIV/0!</v>
      </c>
      <c r="AF92" s="241" t="e">
        <f t="shared" si="70"/>
        <v>#DIV/0!</v>
      </c>
      <c r="AG92" s="241" t="e">
        <f t="shared" si="70"/>
        <v>#DIV/0!</v>
      </c>
      <c r="AH92" s="241" t="e">
        <f t="shared" si="70"/>
        <v>#DIV/0!</v>
      </c>
      <c r="AI92" s="241" t="e">
        <f t="shared" si="70"/>
        <v>#DIV/0!</v>
      </c>
      <c r="AJ92" s="241" t="e">
        <f t="shared" si="70"/>
        <v>#DIV/0!</v>
      </c>
      <c r="AK92" s="242" t="e">
        <f t="shared" si="70"/>
        <v>#DIV/0!</v>
      </c>
      <c r="AL92" s="243" t="e">
        <f t="shared" si="69"/>
        <v>#DIV/0!</v>
      </c>
      <c r="AM92" s="80"/>
    </row>
  </sheetData>
  <sheetProtection algorithmName="SHA-512" hashValue="vfCc3xc1NcdM2lJzno85jm1o0HJPDSLVzcf80qiJIcZKpy3fFg4W9icuubmgU3EhXaLJcz6PG3QrMnywhNMW2g==" saltValue="2ckmCJtJXYGF2TcFSaxPaQ==" spinCount="100000" sheet="1" sort="0" autoFilter="0"/>
  <mergeCells count="2">
    <mergeCell ref="A3:A34"/>
    <mergeCell ref="B3:B4"/>
  </mergeCells>
  <dataValidations count="1"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60:AK60 C81:AK81 C18:AL29" xr:uid="{00000000-0002-0000-03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2" orientation="landscape" r:id="rId1"/>
  <rowBreaks count="1" manualBreakCount="1">
    <brk id="48" max="2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/>
  </sheetPr>
  <dimension ref="A1:AN92"/>
  <sheetViews>
    <sheetView view="pageBreakPreview" zoomScale="70" zoomScaleNormal="70" zoomScaleSheetLayoutView="70" workbookViewId="0">
      <selection activeCell="Q40" sqref="Q40"/>
    </sheetView>
  </sheetViews>
  <sheetFormatPr baseColWidth="10" defaultRowHeight="15" x14ac:dyDescent="0.25"/>
  <cols>
    <col min="1" max="1" width="4.85546875" style="77" customWidth="1"/>
    <col min="2" max="2" width="32.140625" style="77" customWidth="1"/>
    <col min="3" max="3" width="10.7109375" style="80" customWidth="1"/>
    <col min="4" max="4" width="13.140625" style="80" customWidth="1"/>
    <col min="5" max="10" width="10.7109375" style="80" customWidth="1"/>
    <col min="11" max="11" width="14.85546875" style="80" bestFit="1" customWidth="1"/>
    <col min="12" max="12" width="11.5703125" style="80" bestFit="1" customWidth="1"/>
    <col min="13" max="13" width="16" style="80" bestFit="1" customWidth="1"/>
    <col min="14" max="14" width="11.7109375" style="80" bestFit="1" customWidth="1"/>
    <col min="15" max="15" width="11" style="80" bestFit="1" customWidth="1"/>
    <col min="16" max="16" width="11.140625" style="80" bestFit="1" customWidth="1"/>
    <col min="17" max="17" width="14.85546875" style="80" bestFit="1" customWidth="1"/>
    <col min="18" max="18" width="11.42578125" style="80" bestFit="1" customWidth="1"/>
    <col min="19" max="19" width="10.7109375" style="80" customWidth="1"/>
    <col min="20" max="20" width="11.5703125" style="80" bestFit="1" customWidth="1"/>
    <col min="21" max="21" width="10.5703125" style="80" bestFit="1" customWidth="1"/>
    <col min="22" max="22" width="10" style="80" bestFit="1" customWidth="1"/>
    <col min="23" max="23" width="11.42578125" style="80" bestFit="1" customWidth="1"/>
    <col min="24" max="24" width="11.140625" style="80" bestFit="1" customWidth="1"/>
    <col min="25" max="25" width="11" style="80" bestFit="1" customWidth="1"/>
    <col min="26" max="26" width="11.42578125" style="80" bestFit="1" customWidth="1"/>
    <col min="27" max="27" width="10.5703125" style="80" bestFit="1" customWidth="1"/>
    <col min="28" max="28" width="11.5703125" style="80" bestFit="1" customWidth="1"/>
    <col min="29" max="29" width="11.140625" style="80" bestFit="1" customWidth="1"/>
    <col min="30" max="30" width="11.7109375" style="80" bestFit="1" customWidth="1"/>
    <col min="31" max="31" width="11.140625" style="80" bestFit="1" customWidth="1"/>
    <col min="32" max="32" width="12" style="80" bestFit="1" customWidth="1"/>
    <col min="33" max="33" width="11" style="80" bestFit="1" customWidth="1"/>
    <col min="34" max="34" width="10.28515625" style="80" bestFit="1" customWidth="1"/>
    <col min="35" max="35" width="11.7109375" style="80" bestFit="1" customWidth="1"/>
    <col min="36" max="36" width="11.5703125" style="80" bestFit="1" customWidth="1"/>
    <col min="37" max="37" width="11.42578125" style="80" bestFit="1" customWidth="1"/>
    <col min="38" max="38" width="11.7109375" style="80" bestFit="1" customWidth="1"/>
    <col min="39" max="39" width="11.7109375" style="80" customWidth="1"/>
    <col min="40" max="40" width="7.7109375" style="81" customWidth="1"/>
    <col min="41" max="16384" width="11.42578125" style="77"/>
  </cols>
  <sheetData>
    <row r="1" spans="1:40" ht="21" x14ac:dyDescent="0.35">
      <c r="B1" s="78" t="s">
        <v>173</v>
      </c>
      <c r="C1" s="172"/>
      <c r="D1" s="79"/>
      <c r="E1" s="79"/>
      <c r="F1" s="79"/>
      <c r="G1" s="79"/>
      <c r="H1" s="79"/>
      <c r="I1" s="79"/>
      <c r="J1" s="79"/>
      <c r="K1" s="79"/>
      <c r="M1" s="80" t="s">
        <v>105</v>
      </c>
      <c r="O1" s="159"/>
      <c r="Q1" s="80" t="s">
        <v>106</v>
      </c>
      <c r="S1" s="160"/>
      <c r="T1" s="79"/>
      <c r="U1" s="79"/>
    </row>
    <row r="2" spans="1:40" ht="10.5" customHeight="1" thickBot="1" x14ac:dyDescent="0.4">
      <c r="B2" s="82"/>
    </row>
    <row r="3" spans="1:40" s="83" customFormat="1" ht="51" customHeight="1" x14ac:dyDescent="0.25">
      <c r="A3" s="629" t="str">
        <f>"ESCENARIO "&amp;'Balance + PyG'!H1</f>
        <v>ESCENARIO PESIMISTA</v>
      </c>
      <c r="B3" s="628" t="s">
        <v>148</v>
      </c>
      <c r="C3" s="244">
        <f>+LR_Ruta_1!C$3</f>
        <v>44197</v>
      </c>
      <c r="D3" s="245">
        <f>+LR_Ruta_1!D$3</f>
        <v>44228</v>
      </c>
      <c r="E3" s="245">
        <f>+LR_Ruta_1!E$3</f>
        <v>44256</v>
      </c>
      <c r="F3" s="245">
        <f>+LR_Ruta_1!F$3</f>
        <v>44287</v>
      </c>
      <c r="G3" s="245">
        <f>+LR_Ruta_1!G$3</f>
        <v>44317</v>
      </c>
      <c r="H3" s="245">
        <f>+LR_Ruta_1!H$3</f>
        <v>44348</v>
      </c>
      <c r="I3" s="245">
        <f>+LR_Ruta_1!I$3</f>
        <v>44378</v>
      </c>
      <c r="J3" s="245">
        <f>+LR_Ruta_1!J$3</f>
        <v>44409</v>
      </c>
      <c r="K3" s="245">
        <f>+LR_Ruta_1!K$3</f>
        <v>44440</v>
      </c>
      <c r="L3" s="245">
        <f>+LR_Ruta_1!L$3</f>
        <v>44470</v>
      </c>
      <c r="M3" s="245">
        <f>+LR_Ruta_1!M$3</f>
        <v>44501</v>
      </c>
      <c r="N3" s="245">
        <f>+LR_Ruta_1!N$3</f>
        <v>44531</v>
      </c>
      <c r="O3" s="245">
        <f>+LR_Ruta_1!O$3</f>
        <v>44562</v>
      </c>
      <c r="P3" s="245">
        <f>+LR_Ruta_1!P$3</f>
        <v>44593</v>
      </c>
      <c r="Q3" s="245">
        <f>+LR_Ruta_1!Q$3</f>
        <v>44621</v>
      </c>
      <c r="R3" s="245">
        <f>+LR_Ruta_1!R$3</f>
        <v>44652</v>
      </c>
      <c r="S3" s="245">
        <f>+LR_Ruta_1!S$3</f>
        <v>44682</v>
      </c>
      <c r="T3" s="245">
        <f>+LR_Ruta_1!T$3</f>
        <v>44713</v>
      </c>
      <c r="U3" s="245">
        <f>+LR_Ruta_1!U$3</f>
        <v>44743</v>
      </c>
      <c r="V3" s="245">
        <f>+LR_Ruta_1!V$3</f>
        <v>44774</v>
      </c>
      <c r="W3" s="245">
        <f>+LR_Ruta_1!W$3</f>
        <v>44805</v>
      </c>
      <c r="X3" s="245">
        <f>+LR_Ruta_1!X$3</f>
        <v>44835</v>
      </c>
      <c r="Y3" s="245">
        <f>+LR_Ruta_1!Y$3</f>
        <v>44866</v>
      </c>
      <c r="Z3" s="245">
        <f>+LR_Ruta_1!Z$3</f>
        <v>44896</v>
      </c>
      <c r="AA3" s="245">
        <f>+LR_Ruta_1!AA$3</f>
        <v>44927</v>
      </c>
      <c r="AB3" s="245">
        <f>+LR_Ruta_1!AB$3</f>
        <v>44958</v>
      </c>
      <c r="AC3" s="245">
        <f>+LR_Ruta_1!AC$3</f>
        <v>44986</v>
      </c>
      <c r="AD3" s="245">
        <f>+LR_Ruta_1!AD$3</f>
        <v>45017</v>
      </c>
      <c r="AE3" s="245">
        <f>+LR_Ruta_1!AE$3</f>
        <v>45047</v>
      </c>
      <c r="AF3" s="245">
        <f>+LR_Ruta_1!AF$3</f>
        <v>45078</v>
      </c>
      <c r="AG3" s="245">
        <f>+LR_Ruta_1!AG$3</f>
        <v>45108</v>
      </c>
      <c r="AH3" s="245">
        <f>+LR_Ruta_1!AH$3</f>
        <v>45139</v>
      </c>
      <c r="AI3" s="245">
        <f>+LR_Ruta_1!AI$3</f>
        <v>45170</v>
      </c>
      <c r="AJ3" s="245">
        <f>+LR_Ruta_1!AJ$3</f>
        <v>45200</v>
      </c>
      <c r="AK3" s="312">
        <f>+LR_Ruta_1!AK$3</f>
        <v>45231</v>
      </c>
      <c r="AL3" s="579">
        <f>+LR_Ruta_1!AL$3</f>
        <v>45261</v>
      </c>
      <c r="AM3" s="84"/>
      <c r="AN3" s="84"/>
    </row>
    <row r="4" spans="1:40" s="83" customFormat="1" ht="19.5" customHeight="1" x14ac:dyDescent="0.25">
      <c r="A4" s="629"/>
      <c r="B4" s="628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588"/>
      <c r="AL4" s="607"/>
      <c r="AM4" s="84"/>
      <c r="AN4" s="84"/>
    </row>
    <row r="5" spans="1:40" ht="11.25" customHeight="1" thickBot="1" x14ac:dyDescent="0.3">
      <c r="A5" s="629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589"/>
      <c r="AL5" s="13"/>
      <c r="AM5" s="81"/>
    </row>
    <row r="6" spans="1:40" ht="15.75" thickBot="1" x14ac:dyDescent="0.3">
      <c r="A6" s="629"/>
      <c r="B6" s="89" t="s">
        <v>23</v>
      </c>
      <c r="C6" s="176">
        <f>+C13+C14+C15</f>
        <v>0</v>
      </c>
      <c r="D6" s="177">
        <f t="shared" ref="D6:AL6" si="0">+D13+D14+D15</f>
        <v>0</v>
      </c>
      <c r="E6" s="177">
        <f t="shared" si="0"/>
        <v>0</v>
      </c>
      <c r="F6" s="177">
        <f t="shared" si="0"/>
        <v>0</v>
      </c>
      <c r="G6" s="177">
        <f t="shared" si="0"/>
        <v>0</v>
      </c>
      <c r="H6" s="177">
        <f t="shared" si="0"/>
        <v>0</v>
      </c>
      <c r="I6" s="177">
        <f t="shared" si="0"/>
        <v>0</v>
      </c>
      <c r="J6" s="177">
        <f t="shared" si="0"/>
        <v>0</v>
      </c>
      <c r="K6" s="177">
        <f t="shared" si="0"/>
        <v>0</v>
      </c>
      <c r="L6" s="177">
        <f t="shared" si="0"/>
        <v>0</v>
      </c>
      <c r="M6" s="177">
        <f t="shared" si="0"/>
        <v>0</v>
      </c>
      <c r="N6" s="177">
        <f t="shared" si="0"/>
        <v>0</v>
      </c>
      <c r="O6" s="178">
        <f t="shared" si="0"/>
        <v>0</v>
      </c>
      <c r="P6" s="177">
        <f t="shared" si="0"/>
        <v>0</v>
      </c>
      <c r="Q6" s="177">
        <f t="shared" si="0"/>
        <v>0</v>
      </c>
      <c r="R6" s="177">
        <f t="shared" si="0"/>
        <v>0</v>
      </c>
      <c r="S6" s="177">
        <f t="shared" si="0"/>
        <v>0</v>
      </c>
      <c r="T6" s="177">
        <f t="shared" si="0"/>
        <v>0</v>
      </c>
      <c r="U6" s="177">
        <f t="shared" si="0"/>
        <v>0</v>
      </c>
      <c r="V6" s="177">
        <f t="shared" si="0"/>
        <v>0</v>
      </c>
      <c r="W6" s="177">
        <f t="shared" si="0"/>
        <v>0</v>
      </c>
      <c r="X6" s="177">
        <f t="shared" si="0"/>
        <v>0</v>
      </c>
      <c r="Y6" s="177">
        <f t="shared" si="0"/>
        <v>0</v>
      </c>
      <c r="Z6" s="177">
        <f t="shared" ref="Z6:AK6" si="1">+Z13+Z14+Z15</f>
        <v>0</v>
      </c>
      <c r="AA6" s="177">
        <f t="shared" si="1"/>
        <v>0</v>
      </c>
      <c r="AB6" s="177">
        <f t="shared" si="1"/>
        <v>0</v>
      </c>
      <c r="AC6" s="177">
        <f t="shared" si="1"/>
        <v>0</v>
      </c>
      <c r="AD6" s="177">
        <f t="shared" si="1"/>
        <v>0</v>
      </c>
      <c r="AE6" s="177">
        <f t="shared" si="1"/>
        <v>0</v>
      </c>
      <c r="AF6" s="177">
        <f t="shared" si="1"/>
        <v>0</v>
      </c>
      <c r="AG6" s="177">
        <f t="shared" si="1"/>
        <v>0</v>
      </c>
      <c r="AH6" s="177">
        <f t="shared" si="1"/>
        <v>0</v>
      </c>
      <c r="AI6" s="177">
        <f t="shared" si="1"/>
        <v>0</v>
      </c>
      <c r="AJ6" s="177">
        <f t="shared" si="1"/>
        <v>0</v>
      </c>
      <c r="AK6" s="622">
        <f t="shared" si="1"/>
        <v>0</v>
      </c>
      <c r="AL6" s="623">
        <f t="shared" si="0"/>
        <v>0</v>
      </c>
      <c r="AM6" s="90"/>
      <c r="AN6" s="91"/>
    </row>
    <row r="7" spans="1:40" x14ac:dyDescent="0.25">
      <c r="A7" s="629"/>
      <c r="B7" s="92" t="s">
        <v>93</v>
      </c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590"/>
      <c r="AL7" s="609"/>
      <c r="AM7" s="93"/>
      <c r="AN7" s="91"/>
    </row>
    <row r="8" spans="1:40" x14ac:dyDescent="0.25">
      <c r="A8" s="629"/>
      <c r="B8" s="94" t="s">
        <v>149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591"/>
      <c r="AL8" s="170"/>
      <c r="AM8" s="93"/>
      <c r="AN8" s="91"/>
    </row>
    <row r="9" spans="1:40" x14ac:dyDescent="0.25">
      <c r="A9" s="629"/>
      <c r="B9" s="94" t="s">
        <v>89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591"/>
      <c r="AL9" s="170"/>
      <c r="AM9" s="93"/>
      <c r="AN9" s="91"/>
    </row>
    <row r="10" spans="1:40" x14ac:dyDescent="0.25">
      <c r="A10" s="629"/>
      <c r="B10" s="94" t="s">
        <v>90</v>
      </c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592"/>
      <c r="AL10" s="610"/>
      <c r="AM10" s="95"/>
      <c r="AN10" s="91"/>
    </row>
    <row r="11" spans="1:40" ht="15.75" thickBot="1" x14ac:dyDescent="0.3">
      <c r="A11" s="629"/>
      <c r="B11" s="96" t="s">
        <v>169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593"/>
      <c r="AL11" s="611"/>
      <c r="AM11" s="97"/>
      <c r="AN11" s="91"/>
    </row>
    <row r="12" spans="1:40" x14ac:dyDescent="0.25">
      <c r="A12" s="629"/>
      <c r="B12" s="94" t="s">
        <v>95</v>
      </c>
      <c r="C12" s="217">
        <f>+C7*C8*C9</f>
        <v>0</v>
      </c>
      <c r="D12" s="218">
        <f t="shared" ref="D12:AL12" si="2">+D7*D8*D9</f>
        <v>0</v>
      </c>
      <c r="E12" s="218">
        <f t="shared" si="2"/>
        <v>0</v>
      </c>
      <c r="F12" s="218">
        <f t="shared" si="2"/>
        <v>0</v>
      </c>
      <c r="G12" s="218">
        <f t="shared" si="2"/>
        <v>0</v>
      </c>
      <c r="H12" s="218">
        <f t="shared" si="2"/>
        <v>0</v>
      </c>
      <c r="I12" s="218">
        <f t="shared" si="2"/>
        <v>0</v>
      </c>
      <c r="J12" s="218">
        <f t="shared" si="2"/>
        <v>0</v>
      </c>
      <c r="K12" s="218">
        <f t="shared" si="2"/>
        <v>0</v>
      </c>
      <c r="L12" s="218">
        <f t="shared" si="2"/>
        <v>0</v>
      </c>
      <c r="M12" s="218">
        <f t="shared" si="2"/>
        <v>0</v>
      </c>
      <c r="N12" s="218">
        <f t="shared" si="2"/>
        <v>0</v>
      </c>
      <c r="O12" s="219">
        <f t="shared" si="2"/>
        <v>0</v>
      </c>
      <c r="P12" s="218">
        <f t="shared" si="2"/>
        <v>0</v>
      </c>
      <c r="Q12" s="218">
        <f t="shared" si="2"/>
        <v>0</v>
      </c>
      <c r="R12" s="218">
        <f t="shared" si="2"/>
        <v>0</v>
      </c>
      <c r="S12" s="218">
        <f t="shared" si="2"/>
        <v>0</v>
      </c>
      <c r="T12" s="218">
        <f t="shared" si="2"/>
        <v>0</v>
      </c>
      <c r="U12" s="218">
        <f t="shared" si="2"/>
        <v>0</v>
      </c>
      <c r="V12" s="218">
        <f t="shared" si="2"/>
        <v>0</v>
      </c>
      <c r="W12" s="218">
        <f t="shared" si="2"/>
        <v>0</v>
      </c>
      <c r="X12" s="218">
        <f t="shared" si="2"/>
        <v>0</v>
      </c>
      <c r="Y12" s="218">
        <f t="shared" si="2"/>
        <v>0</v>
      </c>
      <c r="Z12" s="218">
        <f t="shared" ref="Z12:AK12" si="3">+Z7*Z8*Z9</f>
        <v>0</v>
      </c>
      <c r="AA12" s="218">
        <f t="shared" si="3"/>
        <v>0</v>
      </c>
      <c r="AB12" s="218">
        <f t="shared" si="3"/>
        <v>0</v>
      </c>
      <c r="AC12" s="218">
        <f t="shared" si="3"/>
        <v>0</v>
      </c>
      <c r="AD12" s="218">
        <f t="shared" si="3"/>
        <v>0</v>
      </c>
      <c r="AE12" s="218">
        <f t="shared" si="3"/>
        <v>0</v>
      </c>
      <c r="AF12" s="218">
        <f t="shared" si="3"/>
        <v>0</v>
      </c>
      <c r="AG12" s="218">
        <f t="shared" si="3"/>
        <v>0</v>
      </c>
      <c r="AH12" s="218">
        <f t="shared" si="3"/>
        <v>0</v>
      </c>
      <c r="AI12" s="218">
        <f t="shared" si="3"/>
        <v>0</v>
      </c>
      <c r="AJ12" s="218">
        <f t="shared" si="3"/>
        <v>0</v>
      </c>
      <c r="AK12" s="594">
        <f t="shared" si="3"/>
        <v>0</v>
      </c>
      <c r="AL12" s="612">
        <f t="shared" si="2"/>
        <v>0</v>
      </c>
      <c r="AM12" s="93"/>
      <c r="AN12" s="91"/>
    </row>
    <row r="13" spans="1:40" x14ac:dyDescent="0.25">
      <c r="A13" s="629"/>
      <c r="B13" s="98" t="s">
        <v>142</v>
      </c>
      <c r="C13" s="220">
        <f>+(C12*C10*C11)/1000</f>
        <v>0</v>
      </c>
      <c r="D13" s="221">
        <f t="shared" ref="D13:AL13" si="4">+(D12*D10*D11)/1000</f>
        <v>0</v>
      </c>
      <c r="E13" s="221">
        <f t="shared" si="4"/>
        <v>0</v>
      </c>
      <c r="F13" s="221">
        <f t="shared" si="4"/>
        <v>0</v>
      </c>
      <c r="G13" s="221">
        <f t="shared" si="4"/>
        <v>0</v>
      </c>
      <c r="H13" s="221">
        <f t="shared" si="4"/>
        <v>0</v>
      </c>
      <c r="I13" s="221">
        <f t="shared" si="4"/>
        <v>0</v>
      </c>
      <c r="J13" s="221">
        <f t="shared" si="4"/>
        <v>0</v>
      </c>
      <c r="K13" s="221">
        <f t="shared" si="4"/>
        <v>0</v>
      </c>
      <c r="L13" s="221">
        <f t="shared" si="4"/>
        <v>0</v>
      </c>
      <c r="M13" s="221">
        <f t="shared" si="4"/>
        <v>0</v>
      </c>
      <c r="N13" s="221">
        <f t="shared" si="4"/>
        <v>0</v>
      </c>
      <c r="O13" s="222">
        <f t="shared" si="4"/>
        <v>0</v>
      </c>
      <c r="P13" s="221">
        <f t="shared" si="4"/>
        <v>0</v>
      </c>
      <c r="Q13" s="221">
        <f t="shared" si="4"/>
        <v>0</v>
      </c>
      <c r="R13" s="221">
        <f t="shared" si="4"/>
        <v>0</v>
      </c>
      <c r="S13" s="221">
        <f t="shared" si="4"/>
        <v>0</v>
      </c>
      <c r="T13" s="221">
        <f t="shared" si="4"/>
        <v>0</v>
      </c>
      <c r="U13" s="221">
        <f t="shared" si="4"/>
        <v>0</v>
      </c>
      <c r="V13" s="221">
        <f t="shared" si="4"/>
        <v>0</v>
      </c>
      <c r="W13" s="221">
        <f t="shared" si="4"/>
        <v>0</v>
      </c>
      <c r="X13" s="221">
        <f t="shared" si="4"/>
        <v>0</v>
      </c>
      <c r="Y13" s="221">
        <f t="shared" si="4"/>
        <v>0</v>
      </c>
      <c r="Z13" s="221">
        <f t="shared" ref="Z13:AK13" si="5">+(Z12*Z10*Z11)/1000</f>
        <v>0</v>
      </c>
      <c r="AA13" s="221">
        <f t="shared" si="5"/>
        <v>0</v>
      </c>
      <c r="AB13" s="221">
        <f t="shared" si="5"/>
        <v>0</v>
      </c>
      <c r="AC13" s="221">
        <f t="shared" si="5"/>
        <v>0</v>
      </c>
      <c r="AD13" s="221">
        <f t="shared" si="5"/>
        <v>0</v>
      </c>
      <c r="AE13" s="221">
        <f t="shared" si="5"/>
        <v>0</v>
      </c>
      <c r="AF13" s="221">
        <f t="shared" si="5"/>
        <v>0</v>
      </c>
      <c r="AG13" s="221">
        <f t="shared" si="5"/>
        <v>0</v>
      </c>
      <c r="AH13" s="221">
        <f t="shared" si="5"/>
        <v>0</v>
      </c>
      <c r="AI13" s="221">
        <f t="shared" si="5"/>
        <v>0</v>
      </c>
      <c r="AJ13" s="221">
        <f t="shared" si="5"/>
        <v>0</v>
      </c>
      <c r="AK13" s="595">
        <f t="shared" si="5"/>
        <v>0</v>
      </c>
      <c r="AL13" s="613">
        <f t="shared" si="4"/>
        <v>0</v>
      </c>
      <c r="AM13" s="99"/>
    </row>
    <row r="14" spans="1:40" x14ac:dyDescent="0.25">
      <c r="A14" s="629"/>
      <c r="B14" s="94" t="s">
        <v>139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596"/>
      <c r="AL14" s="614"/>
      <c r="AM14" s="99"/>
    </row>
    <row r="15" spans="1:40" ht="15.75" customHeight="1" x14ac:dyDescent="0.25">
      <c r="A15" s="629"/>
      <c r="B15" s="100" t="s">
        <v>145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597"/>
      <c r="AL15" s="615"/>
      <c r="AM15" s="99"/>
    </row>
    <row r="16" spans="1:40" ht="15.75" thickBot="1" x14ac:dyDescent="0.3">
      <c r="A16" s="629"/>
      <c r="B16" s="101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598"/>
      <c r="AL16" s="616"/>
      <c r="AM16" s="91"/>
      <c r="AN16" s="91"/>
    </row>
    <row r="17" spans="1:40" ht="15.75" thickBot="1" x14ac:dyDescent="0.3">
      <c r="A17" s="629"/>
      <c r="B17" s="89" t="s">
        <v>22</v>
      </c>
      <c r="C17" s="193">
        <f t="shared" ref="C17:AL17" si="6">SUM(C18:C29)</f>
        <v>0</v>
      </c>
      <c r="D17" s="194">
        <f t="shared" si="6"/>
        <v>0</v>
      </c>
      <c r="E17" s="194">
        <f t="shared" si="6"/>
        <v>0</v>
      </c>
      <c r="F17" s="194">
        <f t="shared" si="6"/>
        <v>0</v>
      </c>
      <c r="G17" s="194">
        <f t="shared" si="6"/>
        <v>0</v>
      </c>
      <c r="H17" s="194">
        <f t="shared" si="6"/>
        <v>0</v>
      </c>
      <c r="I17" s="194">
        <f t="shared" si="6"/>
        <v>0</v>
      </c>
      <c r="J17" s="194">
        <f t="shared" si="6"/>
        <v>0</v>
      </c>
      <c r="K17" s="194">
        <f t="shared" si="6"/>
        <v>0</v>
      </c>
      <c r="L17" s="194">
        <f t="shared" si="6"/>
        <v>0</v>
      </c>
      <c r="M17" s="194">
        <f t="shared" si="6"/>
        <v>0</v>
      </c>
      <c r="N17" s="194">
        <f t="shared" si="6"/>
        <v>0</v>
      </c>
      <c r="O17" s="195">
        <f t="shared" si="6"/>
        <v>0</v>
      </c>
      <c r="P17" s="194">
        <f t="shared" si="6"/>
        <v>0</v>
      </c>
      <c r="Q17" s="194">
        <f t="shared" si="6"/>
        <v>0</v>
      </c>
      <c r="R17" s="194">
        <f t="shared" si="6"/>
        <v>0</v>
      </c>
      <c r="S17" s="194">
        <f t="shared" si="6"/>
        <v>0</v>
      </c>
      <c r="T17" s="194">
        <f t="shared" si="6"/>
        <v>0</v>
      </c>
      <c r="U17" s="194">
        <f t="shared" si="6"/>
        <v>0</v>
      </c>
      <c r="V17" s="194">
        <f t="shared" si="6"/>
        <v>0</v>
      </c>
      <c r="W17" s="194">
        <f t="shared" si="6"/>
        <v>0</v>
      </c>
      <c r="X17" s="194">
        <f t="shared" si="6"/>
        <v>0</v>
      </c>
      <c r="Y17" s="194">
        <f t="shared" si="6"/>
        <v>0</v>
      </c>
      <c r="Z17" s="194">
        <f t="shared" ref="Z17:AK17" si="7">SUM(Z18:Z29)</f>
        <v>0</v>
      </c>
      <c r="AA17" s="194">
        <f t="shared" si="7"/>
        <v>0</v>
      </c>
      <c r="AB17" s="194">
        <f t="shared" si="7"/>
        <v>0</v>
      </c>
      <c r="AC17" s="194">
        <f t="shared" si="7"/>
        <v>0</v>
      </c>
      <c r="AD17" s="194">
        <f t="shared" si="7"/>
        <v>0</v>
      </c>
      <c r="AE17" s="194">
        <f t="shared" si="7"/>
        <v>0</v>
      </c>
      <c r="AF17" s="194">
        <f t="shared" si="7"/>
        <v>0</v>
      </c>
      <c r="AG17" s="194">
        <f t="shared" si="7"/>
        <v>0</v>
      </c>
      <c r="AH17" s="194">
        <f t="shared" si="7"/>
        <v>0</v>
      </c>
      <c r="AI17" s="194">
        <f t="shared" si="7"/>
        <v>0</v>
      </c>
      <c r="AJ17" s="194">
        <f t="shared" si="7"/>
        <v>0</v>
      </c>
      <c r="AK17" s="599">
        <f t="shared" si="7"/>
        <v>0</v>
      </c>
      <c r="AL17" s="617">
        <f t="shared" si="6"/>
        <v>0</v>
      </c>
      <c r="AM17" s="102"/>
      <c r="AN17" s="91"/>
    </row>
    <row r="18" spans="1:40" x14ac:dyDescent="0.25">
      <c r="A18" s="629"/>
      <c r="B18" s="92" t="s">
        <v>113</v>
      </c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600"/>
      <c r="AL18" s="618"/>
      <c r="AM18" s="99"/>
    </row>
    <row r="19" spans="1:40" x14ac:dyDescent="0.25">
      <c r="A19" s="629"/>
      <c r="B19" s="94" t="s">
        <v>114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601"/>
      <c r="AL19" s="618"/>
      <c r="AM19" s="99"/>
    </row>
    <row r="20" spans="1:40" s="81" customFormat="1" x14ac:dyDescent="0.25">
      <c r="A20" s="629"/>
      <c r="B20" s="94" t="s">
        <v>115</v>
      </c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601"/>
      <c r="AL20" s="618"/>
      <c r="AM20" s="99"/>
    </row>
    <row r="21" spans="1:40" s="81" customFormat="1" x14ac:dyDescent="0.25">
      <c r="A21" s="629"/>
      <c r="B21" s="94" t="s">
        <v>116</v>
      </c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601"/>
      <c r="AL21" s="618"/>
      <c r="AM21" s="99"/>
    </row>
    <row r="22" spans="1:40" s="81" customFormat="1" x14ac:dyDescent="0.25">
      <c r="A22" s="629"/>
      <c r="B22" s="94" t="s">
        <v>117</v>
      </c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601"/>
      <c r="AL22" s="618"/>
      <c r="AM22" s="99"/>
    </row>
    <row r="23" spans="1:40" s="81" customFormat="1" x14ac:dyDescent="0.25">
      <c r="A23" s="629"/>
      <c r="B23" s="94" t="s">
        <v>118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601"/>
      <c r="AL23" s="618"/>
      <c r="AM23" s="99"/>
    </row>
    <row r="24" spans="1:40" s="81" customFormat="1" x14ac:dyDescent="0.25">
      <c r="A24" s="629"/>
      <c r="B24" s="94" t="s">
        <v>119</v>
      </c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601"/>
      <c r="AL24" s="618"/>
      <c r="AM24" s="99"/>
    </row>
    <row r="25" spans="1:40" s="81" customFormat="1" x14ac:dyDescent="0.25">
      <c r="A25" s="629"/>
      <c r="B25" s="94" t="s">
        <v>120</v>
      </c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601"/>
      <c r="AL25" s="618"/>
      <c r="AM25" s="99"/>
    </row>
    <row r="26" spans="1:40" s="81" customFormat="1" x14ac:dyDescent="0.25">
      <c r="A26" s="629"/>
      <c r="B26" s="94" t="s">
        <v>121</v>
      </c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601"/>
      <c r="AL26" s="618"/>
      <c r="AM26" s="99"/>
    </row>
    <row r="27" spans="1:40" s="81" customFormat="1" x14ac:dyDescent="0.25">
      <c r="A27" s="629"/>
      <c r="B27" s="94" t="s">
        <v>122</v>
      </c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601"/>
      <c r="AL27" s="618"/>
      <c r="AM27" s="99"/>
    </row>
    <row r="28" spans="1:40" s="81" customFormat="1" x14ac:dyDescent="0.25">
      <c r="A28" s="629"/>
      <c r="B28" s="94" t="s">
        <v>123</v>
      </c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601"/>
      <c r="AL28" s="618"/>
      <c r="AM28" s="99"/>
    </row>
    <row r="29" spans="1:40" s="81" customFormat="1" ht="15.75" thickBot="1" x14ac:dyDescent="0.3">
      <c r="A29" s="629"/>
      <c r="B29" s="96" t="s">
        <v>124</v>
      </c>
      <c r="C29" s="198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602"/>
      <c r="AL29" s="618"/>
      <c r="AM29" s="99"/>
    </row>
    <row r="30" spans="1:40" ht="15.75" thickBot="1" x14ac:dyDescent="0.3">
      <c r="A30" s="629"/>
      <c r="B30" s="89" t="s">
        <v>107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603"/>
      <c r="AL30" s="619"/>
      <c r="AM30" s="81"/>
    </row>
    <row r="31" spans="1:40" x14ac:dyDescent="0.25">
      <c r="A31" s="629"/>
      <c r="B31" s="105" t="s">
        <v>165</v>
      </c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590"/>
      <c r="AL31" s="609"/>
      <c r="AM31" s="93"/>
    </row>
    <row r="32" spans="1:40" x14ac:dyDescent="0.25">
      <c r="A32" s="629"/>
      <c r="B32" s="105" t="s">
        <v>164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591"/>
      <c r="AL32" s="170"/>
      <c r="AM32" s="93"/>
    </row>
    <row r="33" spans="1:40" x14ac:dyDescent="0.25">
      <c r="A33" s="629"/>
      <c r="B33" s="105" t="s">
        <v>162</v>
      </c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604"/>
      <c r="AL33" s="620"/>
      <c r="AM33" s="81"/>
    </row>
    <row r="34" spans="1:40" ht="15.75" thickBot="1" x14ac:dyDescent="0.3">
      <c r="A34" s="629"/>
      <c r="B34" s="105" t="s">
        <v>163</v>
      </c>
      <c r="C34" s="208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605"/>
      <c r="AL34" s="621"/>
      <c r="AM34" s="81"/>
    </row>
    <row r="35" spans="1:40" ht="15.75" thickBot="1" x14ac:dyDescent="0.3">
      <c r="A35" s="119"/>
      <c r="B35" s="105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3"/>
      <c r="AM35" s="81"/>
    </row>
    <row r="36" spans="1:40" x14ac:dyDescent="0.25">
      <c r="A36" s="119"/>
      <c r="B36" s="110" t="s">
        <v>95</v>
      </c>
      <c r="C36" s="223">
        <f>+C7*C8*C9</f>
        <v>0</v>
      </c>
      <c r="D36" s="223">
        <f t="shared" ref="D36:AL36" si="8">+D7*D8*D9</f>
        <v>0</v>
      </c>
      <c r="E36" s="223">
        <f t="shared" si="8"/>
        <v>0</v>
      </c>
      <c r="F36" s="223">
        <f t="shared" si="8"/>
        <v>0</v>
      </c>
      <c r="G36" s="223">
        <f t="shared" si="8"/>
        <v>0</v>
      </c>
      <c r="H36" s="223">
        <f t="shared" si="8"/>
        <v>0</v>
      </c>
      <c r="I36" s="223">
        <f t="shared" si="8"/>
        <v>0</v>
      </c>
      <c r="J36" s="223">
        <f t="shared" si="8"/>
        <v>0</v>
      </c>
      <c r="K36" s="223">
        <f t="shared" si="8"/>
        <v>0</v>
      </c>
      <c r="L36" s="223">
        <f t="shared" si="8"/>
        <v>0</v>
      </c>
      <c r="M36" s="223">
        <f t="shared" si="8"/>
        <v>0</v>
      </c>
      <c r="N36" s="223">
        <f t="shared" si="8"/>
        <v>0</v>
      </c>
      <c r="O36" s="223">
        <f t="shared" si="8"/>
        <v>0</v>
      </c>
      <c r="P36" s="223">
        <f t="shared" si="8"/>
        <v>0</v>
      </c>
      <c r="Q36" s="223">
        <f t="shared" si="8"/>
        <v>0</v>
      </c>
      <c r="R36" s="223">
        <f t="shared" si="8"/>
        <v>0</v>
      </c>
      <c r="S36" s="223">
        <f t="shared" si="8"/>
        <v>0</v>
      </c>
      <c r="T36" s="223">
        <f t="shared" si="8"/>
        <v>0</v>
      </c>
      <c r="U36" s="223">
        <f t="shared" si="8"/>
        <v>0</v>
      </c>
      <c r="V36" s="223">
        <f t="shared" si="8"/>
        <v>0</v>
      </c>
      <c r="W36" s="223">
        <f t="shared" si="8"/>
        <v>0</v>
      </c>
      <c r="X36" s="223">
        <f t="shared" si="8"/>
        <v>0</v>
      </c>
      <c r="Y36" s="223">
        <f t="shared" si="8"/>
        <v>0</v>
      </c>
      <c r="Z36" s="223">
        <f t="shared" ref="Z36:AK36" si="9">+Z7*Z8*Z9</f>
        <v>0</v>
      </c>
      <c r="AA36" s="223">
        <f t="shared" si="9"/>
        <v>0</v>
      </c>
      <c r="AB36" s="223">
        <f t="shared" si="9"/>
        <v>0</v>
      </c>
      <c r="AC36" s="223">
        <f t="shared" si="9"/>
        <v>0</v>
      </c>
      <c r="AD36" s="223">
        <f t="shared" si="9"/>
        <v>0</v>
      </c>
      <c r="AE36" s="223">
        <f t="shared" si="9"/>
        <v>0</v>
      </c>
      <c r="AF36" s="223">
        <f t="shared" si="9"/>
        <v>0</v>
      </c>
      <c r="AG36" s="223">
        <f t="shared" si="9"/>
        <v>0</v>
      </c>
      <c r="AH36" s="223">
        <f t="shared" si="9"/>
        <v>0</v>
      </c>
      <c r="AI36" s="223">
        <f t="shared" si="9"/>
        <v>0</v>
      </c>
      <c r="AJ36" s="223">
        <f t="shared" si="9"/>
        <v>0</v>
      </c>
      <c r="AK36" s="224">
        <f t="shared" si="9"/>
        <v>0</v>
      </c>
      <c r="AL36" s="225">
        <f t="shared" si="8"/>
        <v>0</v>
      </c>
      <c r="AM36" s="81"/>
    </row>
    <row r="37" spans="1:40" s="80" customFormat="1" x14ac:dyDescent="0.25">
      <c r="B37" s="226" t="s">
        <v>101</v>
      </c>
      <c r="C37" s="121">
        <f>+C36*C10</f>
        <v>0</v>
      </c>
      <c r="D37" s="121">
        <f t="shared" ref="D37:AL37" si="10">+D36*D10</f>
        <v>0</v>
      </c>
      <c r="E37" s="121">
        <f t="shared" si="10"/>
        <v>0</v>
      </c>
      <c r="F37" s="121">
        <f t="shared" si="10"/>
        <v>0</v>
      </c>
      <c r="G37" s="121">
        <f t="shared" si="10"/>
        <v>0</v>
      </c>
      <c r="H37" s="121">
        <f t="shared" si="10"/>
        <v>0</v>
      </c>
      <c r="I37" s="121">
        <f t="shared" si="10"/>
        <v>0</v>
      </c>
      <c r="J37" s="121">
        <f t="shared" si="10"/>
        <v>0</v>
      </c>
      <c r="K37" s="121">
        <f t="shared" si="10"/>
        <v>0</v>
      </c>
      <c r="L37" s="121">
        <f t="shared" si="10"/>
        <v>0</v>
      </c>
      <c r="M37" s="121">
        <f t="shared" si="10"/>
        <v>0</v>
      </c>
      <c r="N37" s="121">
        <f t="shared" si="10"/>
        <v>0</v>
      </c>
      <c r="O37" s="121">
        <f t="shared" si="10"/>
        <v>0</v>
      </c>
      <c r="P37" s="121">
        <f t="shared" si="10"/>
        <v>0</v>
      </c>
      <c r="Q37" s="121">
        <f t="shared" si="10"/>
        <v>0</v>
      </c>
      <c r="R37" s="121">
        <f t="shared" si="10"/>
        <v>0</v>
      </c>
      <c r="S37" s="121">
        <f t="shared" si="10"/>
        <v>0</v>
      </c>
      <c r="T37" s="121">
        <f t="shared" si="10"/>
        <v>0</v>
      </c>
      <c r="U37" s="121">
        <f t="shared" si="10"/>
        <v>0</v>
      </c>
      <c r="V37" s="121">
        <f t="shared" si="10"/>
        <v>0</v>
      </c>
      <c r="W37" s="121">
        <f t="shared" si="10"/>
        <v>0</v>
      </c>
      <c r="X37" s="121">
        <f t="shared" si="10"/>
        <v>0</v>
      </c>
      <c r="Y37" s="121">
        <f t="shared" si="10"/>
        <v>0</v>
      </c>
      <c r="Z37" s="121">
        <f t="shared" ref="Z37:AK37" si="11">+Z36*Z10</f>
        <v>0</v>
      </c>
      <c r="AA37" s="121">
        <f t="shared" si="11"/>
        <v>0</v>
      </c>
      <c r="AB37" s="121">
        <f t="shared" si="11"/>
        <v>0</v>
      </c>
      <c r="AC37" s="121">
        <f t="shared" si="11"/>
        <v>0</v>
      </c>
      <c r="AD37" s="121">
        <f t="shared" si="11"/>
        <v>0</v>
      </c>
      <c r="AE37" s="121">
        <f t="shared" si="11"/>
        <v>0</v>
      </c>
      <c r="AF37" s="121">
        <f t="shared" si="11"/>
        <v>0</v>
      </c>
      <c r="AG37" s="121">
        <f t="shared" si="11"/>
        <v>0</v>
      </c>
      <c r="AH37" s="121">
        <f t="shared" si="11"/>
        <v>0</v>
      </c>
      <c r="AI37" s="121">
        <f t="shared" si="11"/>
        <v>0</v>
      </c>
      <c r="AJ37" s="121">
        <f t="shared" si="11"/>
        <v>0</v>
      </c>
      <c r="AK37" s="122">
        <f t="shared" si="11"/>
        <v>0</v>
      </c>
      <c r="AL37" s="123">
        <f t="shared" si="10"/>
        <v>0</v>
      </c>
      <c r="AM37" s="81"/>
      <c r="AN37" s="81"/>
    </row>
    <row r="38" spans="1:40" ht="30" x14ac:dyDescent="0.25">
      <c r="B38" s="227" t="s">
        <v>103</v>
      </c>
      <c r="C38" s="121">
        <f>+(C36*C10*C11)/1000</f>
        <v>0</v>
      </c>
      <c r="D38" s="121">
        <f t="shared" ref="D38:AL38" si="12">+(D36*D10*D11)/1000</f>
        <v>0</v>
      </c>
      <c r="E38" s="121">
        <f t="shared" si="12"/>
        <v>0</v>
      </c>
      <c r="F38" s="121">
        <f t="shared" si="12"/>
        <v>0</v>
      </c>
      <c r="G38" s="121">
        <f t="shared" si="12"/>
        <v>0</v>
      </c>
      <c r="H38" s="121">
        <f t="shared" si="12"/>
        <v>0</v>
      </c>
      <c r="I38" s="121">
        <f t="shared" si="12"/>
        <v>0</v>
      </c>
      <c r="J38" s="121">
        <f t="shared" si="12"/>
        <v>0</v>
      </c>
      <c r="K38" s="121">
        <f t="shared" si="12"/>
        <v>0</v>
      </c>
      <c r="L38" s="121">
        <f t="shared" si="12"/>
        <v>0</v>
      </c>
      <c r="M38" s="121">
        <f t="shared" si="12"/>
        <v>0</v>
      </c>
      <c r="N38" s="121">
        <f t="shared" si="12"/>
        <v>0</v>
      </c>
      <c r="O38" s="121">
        <f t="shared" si="12"/>
        <v>0</v>
      </c>
      <c r="P38" s="121">
        <f t="shared" si="12"/>
        <v>0</v>
      </c>
      <c r="Q38" s="121">
        <f t="shared" si="12"/>
        <v>0</v>
      </c>
      <c r="R38" s="121">
        <f t="shared" si="12"/>
        <v>0</v>
      </c>
      <c r="S38" s="121">
        <f t="shared" si="12"/>
        <v>0</v>
      </c>
      <c r="T38" s="121">
        <f t="shared" si="12"/>
        <v>0</v>
      </c>
      <c r="U38" s="121">
        <f t="shared" si="12"/>
        <v>0</v>
      </c>
      <c r="V38" s="121">
        <f t="shared" si="12"/>
        <v>0</v>
      </c>
      <c r="W38" s="121">
        <f t="shared" si="12"/>
        <v>0</v>
      </c>
      <c r="X38" s="121">
        <f t="shared" si="12"/>
        <v>0</v>
      </c>
      <c r="Y38" s="121">
        <f t="shared" si="12"/>
        <v>0</v>
      </c>
      <c r="Z38" s="121">
        <f t="shared" ref="Z38:AK38" si="13">+(Z36*Z10*Z11)/1000</f>
        <v>0</v>
      </c>
      <c r="AA38" s="121">
        <f t="shared" si="13"/>
        <v>0</v>
      </c>
      <c r="AB38" s="121">
        <f t="shared" si="13"/>
        <v>0</v>
      </c>
      <c r="AC38" s="121">
        <f t="shared" si="13"/>
        <v>0</v>
      </c>
      <c r="AD38" s="121">
        <f t="shared" si="13"/>
        <v>0</v>
      </c>
      <c r="AE38" s="121">
        <f t="shared" si="13"/>
        <v>0</v>
      </c>
      <c r="AF38" s="121">
        <f t="shared" si="13"/>
        <v>0</v>
      </c>
      <c r="AG38" s="121">
        <f t="shared" si="13"/>
        <v>0</v>
      </c>
      <c r="AH38" s="121">
        <f t="shared" si="13"/>
        <v>0</v>
      </c>
      <c r="AI38" s="121">
        <f t="shared" si="13"/>
        <v>0</v>
      </c>
      <c r="AJ38" s="121">
        <f t="shared" si="13"/>
        <v>0</v>
      </c>
      <c r="AK38" s="122">
        <f t="shared" si="13"/>
        <v>0</v>
      </c>
      <c r="AL38" s="123">
        <f t="shared" si="12"/>
        <v>0</v>
      </c>
    </row>
    <row r="39" spans="1:40" ht="18" customHeight="1" x14ac:dyDescent="0.25">
      <c r="B39" s="228" t="s">
        <v>98</v>
      </c>
      <c r="C39" s="121">
        <f>+$O$1*C7*C8</f>
        <v>0</v>
      </c>
      <c r="D39" s="121">
        <f t="shared" ref="D39:AL39" si="14">+$O$1*D7*D8</f>
        <v>0</v>
      </c>
      <c r="E39" s="121">
        <f t="shared" si="14"/>
        <v>0</v>
      </c>
      <c r="F39" s="121">
        <f t="shared" si="14"/>
        <v>0</v>
      </c>
      <c r="G39" s="121">
        <f t="shared" si="14"/>
        <v>0</v>
      </c>
      <c r="H39" s="121">
        <f t="shared" si="14"/>
        <v>0</v>
      </c>
      <c r="I39" s="121">
        <f t="shared" si="14"/>
        <v>0</v>
      </c>
      <c r="J39" s="121">
        <f t="shared" si="14"/>
        <v>0</v>
      </c>
      <c r="K39" s="121">
        <f t="shared" si="14"/>
        <v>0</v>
      </c>
      <c r="L39" s="121">
        <f t="shared" si="14"/>
        <v>0</v>
      </c>
      <c r="M39" s="121">
        <f t="shared" si="14"/>
        <v>0</v>
      </c>
      <c r="N39" s="121">
        <f t="shared" si="14"/>
        <v>0</v>
      </c>
      <c r="O39" s="121">
        <f t="shared" si="14"/>
        <v>0</v>
      </c>
      <c r="P39" s="121">
        <f t="shared" si="14"/>
        <v>0</v>
      </c>
      <c r="Q39" s="121">
        <f t="shared" si="14"/>
        <v>0</v>
      </c>
      <c r="R39" s="121">
        <f t="shared" si="14"/>
        <v>0</v>
      </c>
      <c r="S39" s="121">
        <f t="shared" si="14"/>
        <v>0</v>
      </c>
      <c r="T39" s="121">
        <f t="shared" si="14"/>
        <v>0</v>
      </c>
      <c r="U39" s="121">
        <f t="shared" si="14"/>
        <v>0</v>
      </c>
      <c r="V39" s="121">
        <f t="shared" si="14"/>
        <v>0</v>
      </c>
      <c r="W39" s="121">
        <f t="shared" si="14"/>
        <v>0</v>
      </c>
      <c r="X39" s="121">
        <f t="shared" si="14"/>
        <v>0</v>
      </c>
      <c r="Y39" s="121">
        <f t="shared" si="14"/>
        <v>0</v>
      </c>
      <c r="Z39" s="121">
        <f t="shared" ref="Z39:AK39" si="15">+$O$1*Z7*Z8</f>
        <v>0</v>
      </c>
      <c r="AA39" s="121">
        <f t="shared" si="15"/>
        <v>0</v>
      </c>
      <c r="AB39" s="121">
        <f t="shared" si="15"/>
        <v>0</v>
      </c>
      <c r="AC39" s="121">
        <f t="shared" si="15"/>
        <v>0</v>
      </c>
      <c r="AD39" s="121">
        <f t="shared" si="15"/>
        <v>0</v>
      </c>
      <c r="AE39" s="121">
        <f t="shared" si="15"/>
        <v>0</v>
      </c>
      <c r="AF39" s="121">
        <f t="shared" si="15"/>
        <v>0</v>
      </c>
      <c r="AG39" s="121">
        <f t="shared" si="15"/>
        <v>0</v>
      </c>
      <c r="AH39" s="121">
        <f t="shared" si="15"/>
        <v>0</v>
      </c>
      <c r="AI39" s="121">
        <f t="shared" si="15"/>
        <v>0</v>
      </c>
      <c r="AJ39" s="121">
        <f t="shared" si="15"/>
        <v>0</v>
      </c>
      <c r="AK39" s="122">
        <f t="shared" si="15"/>
        <v>0</v>
      </c>
      <c r="AL39" s="123">
        <f t="shared" si="14"/>
        <v>0</v>
      </c>
    </row>
    <row r="40" spans="1:40" ht="30" x14ac:dyDescent="0.25">
      <c r="B40" s="120" t="s">
        <v>99</v>
      </c>
      <c r="C40" s="121">
        <f>+((C36*C10)*C39)/1000000</f>
        <v>0</v>
      </c>
      <c r="D40" s="121">
        <f t="shared" ref="D40:AL40" si="16">+((D36*D10)*D39)/1000000</f>
        <v>0</v>
      </c>
      <c r="E40" s="121">
        <f t="shared" si="16"/>
        <v>0</v>
      </c>
      <c r="F40" s="121">
        <f t="shared" si="16"/>
        <v>0</v>
      </c>
      <c r="G40" s="121">
        <f t="shared" si="16"/>
        <v>0</v>
      </c>
      <c r="H40" s="121">
        <f t="shared" si="16"/>
        <v>0</v>
      </c>
      <c r="I40" s="121">
        <f t="shared" si="16"/>
        <v>0</v>
      </c>
      <c r="J40" s="121">
        <f t="shared" si="16"/>
        <v>0</v>
      </c>
      <c r="K40" s="121">
        <f t="shared" si="16"/>
        <v>0</v>
      </c>
      <c r="L40" s="121">
        <f t="shared" si="16"/>
        <v>0</v>
      </c>
      <c r="M40" s="121">
        <f t="shared" si="16"/>
        <v>0</v>
      </c>
      <c r="N40" s="121">
        <f t="shared" si="16"/>
        <v>0</v>
      </c>
      <c r="O40" s="121">
        <f t="shared" si="16"/>
        <v>0</v>
      </c>
      <c r="P40" s="121">
        <f t="shared" si="16"/>
        <v>0</v>
      </c>
      <c r="Q40" s="121">
        <f t="shared" si="16"/>
        <v>0</v>
      </c>
      <c r="R40" s="121">
        <f t="shared" si="16"/>
        <v>0</v>
      </c>
      <c r="S40" s="121">
        <f t="shared" si="16"/>
        <v>0</v>
      </c>
      <c r="T40" s="121">
        <f t="shared" si="16"/>
        <v>0</v>
      </c>
      <c r="U40" s="121">
        <f t="shared" si="16"/>
        <v>0</v>
      </c>
      <c r="V40" s="121">
        <f t="shared" si="16"/>
        <v>0</v>
      </c>
      <c r="W40" s="121">
        <f t="shared" si="16"/>
        <v>0</v>
      </c>
      <c r="X40" s="121">
        <f t="shared" si="16"/>
        <v>0</v>
      </c>
      <c r="Y40" s="121">
        <f t="shared" si="16"/>
        <v>0</v>
      </c>
      <c r="Z40" s="121">
        <f t="shared" ref="Z40:AK40" si="17">+((Z36*Z10)*Z39)/1000000</f>
        <v>0</v>
      </c>
      <c r="AA40" s="121">
        <f t="shared" si="17"/>
        <v>0</v>
      </c>
      <c r="AB40" s="121">
        <f t="shared" si="17"/>
        <v>0</v>
      </c>
      <c r="AC40" s="121">
        <f t="shared" si="17"/>
        <v>0</v>
      </c>
      <c r="AD40" s="121">
        <f t="shared" si="17"/>
        <v>0</v>
      </c>
      <c r="AE40" s="121">
        <f t="shared" si="17"/>
        <v>0</v>
      </c>
      <c r="AF40" s="121">
        <f t="shared" si="17"/>
        <v>0</v>
      </c>
      <c r="AG40" s="121">
        <f t="shared" si="17"/>
        <v>0</v>
      </c>
      <c r="AH40" s="121">
        <f t="shared" si="17"/>
        <v>0</v>
      </c>
      <c r="AI40" s="121">
        <f t="shared" si="17"/>
        <v>0</v>
      </c>
      <c r="AJ40" s="121">
        <f t="shared" si="17"/>
        <v>0</v>
      </c>
      <c r="AK40" s="122">
        <f t="shared" si="17"/>
        <v>0</v>
      </c>
      <c r="AL40" s="123">
        <f t="shared" si="16"/>
        <v>0</v>
      </c>
    </row>
    <row r="41" spans="1:40" ht="34.5" customHeight="1" x14ac:dyDescent="0.25">
      <c r="B41" s="120" t="s">
        <v>100</v>
      </c>
      <c r="C41" s="121">
        <f>+(C36*C39)/1000000</f>
        <v>0</v>
      </c>
      <c r="D41" s="121">
        <f t="shared" ref="D41:AL41" si="18">+(D36*D39)/1000000</f>
        <v>0</v>
      </c>
      <c r="E41" s="121">
        <f t="shared" si="18"/>
        <v>0</v>
      </c>
      <c r="F41" s="121">
        <f t="shared" si="18"/>
        <v>0</v>
      </c>
      <c r="G41" s="121">
        <f t="shared" si="18"/>
        <v>0</v>
      </c>
      <c r="H41" s="121">
        <f t="shared" si="18"/>
        <v>0</v>
      </c>
      <c r="I41" s="121">
        <f t="shared" si="18"/>
        <v>0</v>
      </c>
      <c r="J41" s="121">
        <f t="shared" si="18"/>
        <v>0</v>
      </c>
      <c r="K41" s="121">
        <f t="shared" si="18"/>
        <v>0</v>
      </c>
      <c r="L41" s="121">
        <f t="shared" si="18"/>
        <v>0</v>
      </c>
      <c r="M41" s="121">
        <f t="shared" si="18"/>
        <v>0</v>
      </c>
      <c r="N41" s="121">
        <f t="shared" si="18"/>
        <v>0</v>
      </c>
      <c r="O41" s="121">
        <f t="shared" si="18"/>
        <v>0</v>
      </c>
      <c r="P41" s="121">
        <f t="shared" si="18"/>
        <v>0</v>
      </c>
      <c r="Q41" s="121">
        <f t="shared" si="18"/>
        <v>0</v>
      </c>
      <c r="R41" s="121">
        <f t="shared" si="18"/>
        <v>0</v>
      </c>
      <c r="S41" s="121">
        <f t="shared" si="18"/>
        <v>0</v>
      </c>
      <c r="T41" s="121">
        <f t="shared" si="18"/>
        <v>0</v>
      </c>
      <c r="U41" s="121">
        <f t="shared" si="18"/>
        <v>0</v>
      </c>
      <c r="V41" s="121">
        <f t="shared" si="18"/>
        <v>0</v>
      </c>
      <c r="W41" s="121">
        <f t="shared" si="18"/>
        <v>0</v>
      </c>
      <c r="X41" s="121">
        <f t="shared" si="18"/>
        <v>0</v>
      </c>
      <c r="Y41" s="121">
        <f t="shared" si="18"/>
        <v>0</v>
      </c>
      <c r="Z41" s="121">
        <f t="shared" ref="Z41:AK41" si="19">+(Z36*Z39)/1000000</f>
        <v>0</v>
      </c>
      <c r="AA41" s="121">
        <f t="shared" si="19"/>
        <v>0</v>
      </c>
      <c r="AB41" s="121">
        <f t="shared" si="19"/>
        <v>0</v>
      </c>
      <c r="AC41" s="121">
        <f t="shared" si="19"/>
        <v>0</v>
      </c>
      <c r="AD41" s="121">
        <f t="shared" si="19"/>
        <v>0</v>
      </c>
      <c r="AE41" s="121">
        <f t="shared" si="19"/>
        <v>0</v>
      </c>
      <c r="AF41" s="121">
        <f t="shared" si="19"/>
        <v>0</v>
      </c>
      <c r="AG41" s="121">
        <f t="shared" si="19"/>
        <v>0</v>
      </c>
      <c r="AH41" s="121">
        <f t="shared" si="19"/>
        <v>0</v>
      </c>
      <c r="AI41" s="121">
        <f t="shared" si="19"/>
        <v>0</v>
      </c>
      <c r="AJ41" s="121">
        <f t="shared" si="19"/>
        <v>0</v>
      </c>
      <c r="AK41" s="122">
        <f t="shared" si="19"/>
        <v>0</v>
      </c>
      <c r="AL41" s="123">
        <f t="shared" si="18"/>
        <v>0</v>
      </c>
    </row>
    <row r="42" spans="1:40" x14ac:dyDescent="0.25">
      <c r="B42" s="226" t="s">
        <v>96</v>
      </c>
      <c r="C42" s="121" t="e">
        <f>+((C38+C17)*1000)/(C36*C10)</f>
        <v>#DIV/0!</v>
      </c>
      <c r="D42" s="121" t="e">
        <f t="shared" ref="D42:AL42" si="20">+((D38+D17)*1000)/(D36*D10)</f>
        <v>#DIV/0!</v>
      </c>
      <c r="E42" s="121" t="e">
        <f t="shared" si="20"/>
        <v>#DIV/0!</v>
      </c>
      <c r="F42" s="121" t="e">
        <f t="shared" si="20"/>
        <v>#DIV/0!</v>
      </c>
      <c r="G42" s="121" t="e">
        <f t="shared" si="20"/>
        <v>#DIV/0!</v>
      </c>
      <c r="H42" s="121" t="e">
        <f t="shared" si="20"/>
        <v>#DIV/0!</v>
      </c>
      <c r="I42" s="121" t="e">
        <f t="shared" si="20"/>
        <v>#DIV/0!</v>
      </c>
      <c r="J42" s="121" t="e">
        <f t="shared" si="20"/>
        <v>#DIV/0!</v>
      </c>
      <c r="K42" s="121" t="e">
        <f t="shared" si="20"/>
        <v>#DIV/0!</v>
      </c>
      <c r="L42" s="121" t="e">
        <f t="shared" si="20"/>
        <v>#DIV/0!</v>
      </c>
      <c r="M42" s="121" t="e">
        <f t="shared" si="20"/>
        <v>#DIV/0!</v>
      </c>
      <c r="N42" s="121" t="e">
        <f t="shared" si="20"/>
        <v>#DIV/0!</v>
      </c>
      <c r="O42" s="121" t="e">
        <f t="shared" si="20"/>
        <v>#DIV/0!</v>
      </c>
      <c r="P42" s="121" t="e">
        <f t="shared" si="20"/>
        <v>#DIV/0!</v>
      </c>
      <c r="Q42" s="121" t="e">
        <f t="shared" si="20"/>
        <v>#DIV/0!</v>
      </c>
      <c r="R42" s="121" t="e">
        <f t="shared" si="20"/>
        <v>#DIV/0!</v>
      </c>
      <c r="S42" s="121" t="e">
        <f t="shared" si="20"/>
        <v>#DIV/0!</v>
      </c>
      <c r="T42" s="121" t="e">
        <f t="shared" si="20"/>
        <v>#DIV/0!</v>
      </c>
      <c r="U42" s="121" t="e">
        <f t="shared" si="20"/>
        <v>#DIV/0!</v>
      </c>
      <c r="V42" s="121" t="e">
        <f t="shared" si="20"/>
        <v>#DIV/0!</v>
      </c>
      <c r="W42" s="121" t="e">
        <f t="shared" si="20"/>
        <v>#DIV/0!</v>
      </c>
      <c r="X42" s="121" t="e">
        <f t="shared" si="20"/>
        <v>#DIV/0!</v>
      </c>
      <c r="Y42" s="121" t="e">
        <f t="shared" si="20"/>
        <v>#DIV/0!</v>
      </c>
      <c r="Z42" s="121" t="e">
        <f t="shared" ref="Z42:AK42" si="21">+((Z38+Z17)*1000)/(Z36*Z10)</f>
        <v>#DIV/0!</v>
      </c>
      <c r="AA42" s="121" t="e">
        <f t="shared" si="21"/>
        <v>#DIV/0!</v>
      </c>
      <c r="AB42" s="121" t="e">
        <f t="shared" si="21"/>
        <v>#DIV/0!</v>
      </c>
      <c r="AC42" s="121" t="e">
        <f t="shared" si="21"/>
        <v>#DIV/0!</v>
      </c>
      <c r="AD42" s="121" t="e">
        <f t="shared" si="21"/>
        <v>#DIV/0!</v>
      </c>
      <c r="AE42" s="121" t="e">
        <f t="shared" si="21"/>
        <v>#DIV/0!</v>
      </c>
      <c r="AF42" s="121" t="e">
        <f t="shared" si="21"/>
        <v>#DIV/0!</v>
      </c>
      <c r="AG42" s="121" t="e">
        <f t="shared" si="21"/>
        <v>#DIV/0!</v>
      </c>
      <c r="AH42" s="121" t="e">
        <f t="shared" si="21"/>
        <v>#DIV/0!</v>
      </c>
      <c r="AI42" s="121" t="e">
        <f t="shared" si="21"/>
        <v>#DIV/0!</v>
      </c>
      <c r="AJ42" s="121" t="e">
        <f t="shared" si="21"/>
        <v>#DIV/0!</v>
      </c>
      <c r="AK42" s="122" t="e">
        <f t="shared" si="21"/>
        <v>#DIV/0!</v>
      </c>
      <c r="AL42" s="123" t="e">
        <f t="shared" si="20"/>
        <v>#DIV/0!</v>
      </c>
    </row>
    <row r="43" spans="1:40" x14ac:dyDescent="0.25">
      <c r="B43" s="226" t="s">
        <v>102</v>
      </c>
      <c r="C43" s="229" t="e">
        <f>+((C38*1000)/(C40*1000000))*100</f>
        <v>#DIV/0!</v>
      </c>
      <c r="D43" s="229" t="e">
        <f t="shared" ref="D43:AL43" si="22">+((D38*1000)/(D40*1000000))*100</f>
        <v>#DIV/0!</v>
      </c>
      <c r="E43" s="229" t="e">
        <f t="shared" si="22"/>
        <v>#DIV/0!</v>
      </c>
      <c r="F43" s="229" t="e">
        <f t="shared" si="22"/>
        <v>#DIV/0!</v>
      </c>
      <c r="G43" s="229" t="e">
        <f t="shared" si="22"/>
        <v>#DIV/0!</v>
      </c>
      <c r="H43" s="229" t="e">
        <f t="shared" si="22"/>
        <v>#DIV/0!</v>
      </c>
      <c r="I43" s="229" t="e">
        <f t="shared" si="22"/>
        <v>#DIV/0!</v>
      </c>
      <c r="J43" s="229" t="e">
        <f t="shared" si="22"/>
        <v>#DIV/0!</v>
      </c>
      <c r="K43" s="229" t="e">
        <f t="shared" si="22"/>
        <v>#DIV/0!</v>
      </c>
      <c r="L43" s="229" t="e">
        <f t="shared" si="22"/>
        <v>#DIV/0!</v>
      </c>
      <c r="M43" s="229" t="e">
        <f t="shared" si="22"/>
        <v>#DIV/0!</v>
      </c>
      <c r="N43" s="229" t="e">
        <f t="shared" si="22"/>
        <v>#DIV/0!</v>
      </c>
      <c r="O43" s="229" t="e">
        <f t="shared" si="22"/>
        <v>#DIV/0!</v>
      </c>
      <c r="P43" s="229" t="e">
        <f t="shared" si="22"/>
        <v>#DIV/0!</v>
      </c>
      <c r="Q43" s="229" t="e">
        <f t="shared" si="22"/>
        <v>#DIV/0!</v>
      </c>
      <c r="R43" s="229" t="e">
        <f t="shared" si="22"/>
        <v>#DIV/0!</v>
      </c>
      <c r="S43" s="229" t="e">
        <f t="shared" si="22"/>
        <v>#DIV/0!</v>
      </c>
      <c r="T43" s="229" t="e">
        <f t="shared" si="22"/>
        <v>#DIV/0!</v>
      </c>
      <c r="U43" s="229" t="e">
        <f t="shared" si="22"/>
        <v>#DIV/0!</v>
      </c>
      <c r="V43" s="229" t="e">
        <f t="shared" si="22"/>
        <v>#DIV/0!</v>
      </c>
      <c r="W43" s="229" t="e">
        <f t="shared" si="22"/>
        <v>#DIV/0!</v>
      </c>
      <c r="X43" s="229" t="e">
        <f t="shared" si="22"/>
        <v>#DIV/0!</v>
      </c>
      <c r="Y43" s="229" t="e">
        <f t="shared" si="22"/>
        <v>#DIV/0!</v>
      </c>
      <c r="Z43" s="229" t="e">
        <f t="shared" ref="Z43:AK43" si="23">+((Z38*1000)/(Z40*1000000))*100</f>
        <v>#DIV/0!</v>
      </c>
      <c r="AA43" s="229" t="e">
        <f t="shared" si="23"/>
        <v>#DIV/0!</v>
      </c>
      <c r="AB43" s="229" t="e">
        <f t="shared" si="23"/>
        <v>#DIV/0!</v>
      </c>
      <c r="AC43" s="229" t="e">
        <f t="shared" si="23"/>
        <v>#DIV/0!</v>
      </c>
      <c r="AD43" s="229" t="e">
        <f t="shared" si="23"/>
        <v>#DIV/0!</v>
      </c>
      <c r="AE43" s="229" t="e">
        <f t="shared" si="23"/>
        <v>#DIV/0!</v>
      </c>
      <c r="AF43" s="229" t="e">
        <f t="shared" si="23"/>
        <v>#DIV/0!</v>
      </c>
      <c r="AG43" s="229" t="e">
        <f t="shared" si="23"/>
        <v>#DIV/0!</v>
      </c>
      <c r="AH43" s="229" t="e">
        <f t="shared" si="23"/>
        <v>#DIV/0!</v>
      </c>
      <c r="AI43" s="229" t="e">
        <f t="shared" si="23"/>
        <v>#DIV/0!</v>
      </c>
      <c r="AJ43" s="229" t="e">
        <f t="shared" si="23"/>
        <v>#DIV/0!</v>
      </c>
      <c r="AK43" s="230" t="e">
        <f t="shared" si="23"/>
        <v>#DIV/0!</v>
      </c>
      <c r="AL43" s="231" t="e">
        <f t="shared" si="22"/>
        <v>#DIV/0!</v>
      </c>
    </row>
    <row r="44" spans="1:40" s="80" customFormat="1" x14ac:dyDescent="0.25">
      <c r="B44" s="226" t="s">
        <v>97</v>
      </c>
      <c r="C44" s="121" t="e">
        <f>+((C38*1000)-(C17*1000))/(C39)</f>
        <v>#DIV/0!</v>
      </c>
      <c r="D44" s="121" t="e">
        <f t="shared" ref="D44:AL44" si="24">+((D38*1000)-(D17*1000))/(D39)</f>
        <v>#DIV/0!</v>
      </c>
      <c r="E44" s="121" t="e">
        <f t="shared" si="24"/>
        <v>#DIV/0!</v>
      </c>
      <c r="F44" s="121" t="e">
        <f t="shared" si="24"/>
        <v>#DIV/0!</v>
      </c>
      <c r="G44" s="121" t="e">
        <f t="shared" si="24"/>
        <v>#DIV/0!</v>
      </c>
      <c r="H44" s="121" t="e">
        <f t="shared" si="24"/>
        <v>#DIV/0!</v>
      </c>
      <c r="I44" s="121" t="e">
        <f t="shared" si="24"/>
        <v>#DIV/0!</v>
      </c>
      <c r="J44" s="121" t="e">
        <f t="shared" si="24"/>
        <v>#DIV/0!</v>
      </c>
      <c r="K44" s="121" t="e">
        <f t="shared" si="24"/>
        <v>#DIV/0!</v>
      </c>
      <c r="L44" s="121" t="e">
        <f t="shared" si="24"/>
        <v>#DIV/0!</v>
      </c>
      <c r="M44" s="121" t="e">
        <f t="shared" si="24"/>
        <v>#DIV/0!</v>
      </c>
      <c r="N44" s="121" t="e">
        <f t="shared" si="24"/>
        <v>#DIV/0!</v>
      </c>
      <c r="O44" s="121" t="e">
        <f t="shared" si="24"/>
        <v>#DIV/0!</v>
      </c>
      <c r="P44" s="121" t="e">
        <f t="shared" si="24"/>
        <v>#DIV/0!</v>
      </c>
      <c r="Q44" s="121" t="e">
        <f t="shared" si="24"/>
        <v>#DIV/0!</v>
      </c>
      <c r="R44" s="121" t="e">
        <f t="shared" si="24"/>
        <v>#DIV/0!</v>
      </c>
      <c r="S44" s="121" t="e">
        <f t="shared" si="24"/>
        <v>#DIV/0!</v>
      </c>
      <c r="T44" s="121" t="e">
        <f t="shared" si="24"/>
        <v>#DIV/0!</v>
      </c>
      <c r="U44" s="121" t="e">
        <f t="shared" si="24"/>
        <v>#DIV/0!</v>
      </c>
      <c r="V44" s="121" t="e">
        <f t="shared" si="24"/>
        <v>#DIV/0!</v>
      </c>
      <c r="W44" s="121" t="e">
        <f t="shared" si="24"/>
        <v>#DIV/0!</v>
      </c>
      <c r="X44" s="121" t="e">
        <f t="shared" si="24"/>
        <v>#DIV/0!</v>
      </c>
      <c r="Y44" s="121" t="e">
        <f t="shared" si="24"/>
        <v>#DIV/0!</v>
      </c>
      <c r="Z44" s="121" t="e">
        <f t="shared" ref="Z44:AK44" si="25">+((Z38*1000)-(Z17*1000))/(Z39)</f>
        <v>#DIV/0!</v>
      </c>
      <c r="AA44" s="121" t="e">
        <f t="shared" si="25"/>
        <v>#DIV/0!</v>
      </c>
      <c r="AB44" s="121" t="e">
        <f t="shared" si="25"/>
        <v>#DIV/0!</v>
      </c>
      <c r="AC44" s="121" t="e">
        <f t="shared" si="25"/>
        <v>#DIV/0!</v>
      </c>
      <c r="AD44" s="121" t="e">
        <f t="shared" si="25"/>
        <v>#DIV/0!</v>
      </c>
      <c r="AE44" s="121" t="e">
        <f t="shared" si="25"/>
        <v>#DIV/0!</v>
      </c>
      <c r="AF44" s="121" t="e">
        <f t="shared" si="25"/>
        <v>#DIV/0!</v>
      </c>
      <c r="AG44" s="121" t="e">
        <f t="shared" si="25"/>
        <v>#DIV/0!</v>
      </c>
      <c r="AH44" s="121" t="e">
        <f t="shared" si="25"/>
        <v>#DIV/0!</v>
      </c>
      <c r="AI44" s="121" t="e">
        <f t="shared" si="25"/>
        <v>#DIV/0!</v>
      </c>
      <c r="AJ44" s="121" t="e">
        <f t="shared" si="25"/>
        <v>#DIV/0!</v>
      </c>
      <c r="AK44" s="122" t="e">
        <f t="shared" si="25"/>
        <v>#DIV/0!</v>
      </c>
      <c r="AL44" s="123" t="e">
        <f t="shared" si="24"/>
        <v>#DIV/0!</v>
      </c>
      <c r="AM44" s="81"/>
      <c r="AN44" s="81"/>
    </row>
    <row r="45" spans="1:40" s="80" customFormat="1" ht="30" x14ac:dyDescent="0.25">
      <c r="B45" s="120" t="s">
        <v>159</v>
      </c>
      <c r="C45" s="121" t="e">
        <f>+(C17*100000)/(C40*1000)</f>
        <v>#DIV/0!</v>
      </c>
      <c r="D45" s="121" t="e">
        <f t="shared" ref="D45:AL45" si="26">+(D17*100000)/(D40*1000)</f>
        <v>#DIV/0!</v>
      </c>
      <c r="E45" s="121" t="e">
        <f t="shared" si="26"/>
        <v>#DIV/0!</v>
      </c>
      <c r="F45" s="121" t="e">
        <f t="shared" si="26"/>
        <v>#DIV/0!</v>
      </c>
      <c r="G45" s="121" t="e">
        <f t="shared" si="26"/>
        <v>#DIV/0!</v>
      </c>
      <c r="H45" s="121" t="e">
        <f t="shared" si="26"/>
        <v>#DIV/0!</v>
      </c>
      <c r="I45" s="121" t="e">
        <f t="shared" si="26"/>
        <v>#DIV/0!</v>
      </c>
      <c r="J45" s="121" t="e">
        <f t="shared" si="26"/>
        <v>#DIV/0!</v>
      </c>
      <c r="K45" s="121" t="e">
        <f t="shared" si="26"/>
        <v>#DIV/0!</v>
      </c>
      <c r="L45" s="121" t="e">
        <f t="shared" si="26"/>
        <v>#DIV/0!</v>
      </c>
      <c r="M45" s="121" t="e">
        <f t="shared" si="26"/>
        <v>#DIV/0!</v>
      </c>
      <c r="N45" s="121" t="e">
        <f t="shared" si="26"/>
        <v>#DIV/0!</v>
      </c>
      <c r="O45" s="121" t="e">
        <f t="shared" si="26"/>
        <v>#DIV/0!</v>
      </c>
      <c r="P45" s="121" t="e">
        <f t="shared" si="26"/>
        <v>#DIV/0!</v>
      </c>
      <c r="Q45" s="121" t="e">
        <f t="shared" si="26"/>
        <v>#DIV/0!</v>
      </c>
      <c r="R45" s="121" t="e">
        <f t="shared" si="26"/>
        <v>#DIV/0!</v>
      </c>
      <c r="S45" s="121" t="e">
        <f t="shared" si="26"/>
        <v>#DIV/0!</v>
      </c>
      <c r="T45" s="121" t="e">
        <f t="shared" si="26"/>
        <v>#DIV/0!</v>
      </c>
      <c r="U45" s="121" t="e">
        <f t="shared" si="26"/>
        <v>#DIV/0!</v>
      </c>
      <c r="V45" s="121" t="e">
        <f t="shared" si="26"/>
        <v>#DIV/0!</v>
      </c>
      <c r="W45" s="121" t="e">
        <f t="shared" si="26"/>
        <v>#DIV/0!</v>
      </c>
      <c r="X45" s="121" t="e">
        <f t="shared" si="26"/>
        <v>#DIV/0!</v>
      </c>
      <c r="Y45" s="121" t="e">
        <f t="shared" si="26"/>
        <v>#DIV/0!</v>
      </c>
      <c r="Z45" s="121" t="e">
        <f t="shared" ref="Z45:AK45" si="27">+(Z17*100000)/(Z40*1000)</f>
        <v>#DIV/0!</v>
      </c>
      <c r="AA45" s="121" t="e">
        <f t="shared" si="27"/>
        <v>#DIV/0!</v>
      </c>
      <c r="AB45" s="121" t="e">
        <f t="shared" si="27"/>
        <v>#DIV/0!</v>
      </c>
      <c r="AC45" s="121" t="e">
        <f t="shared" si="27"/>
        <v>#DIV/0!</v>
      </c>
      <c r="AD45" s="121" t="e">
        <f t="shared" si="27"/>
        <v>#DIV/0!</v>
      </c>
      <c r="AE45" s="121" t="e">
        <f t="shared" si="27"/>
        <v>#DIV/0!</v>
      </c>
      <c r="AF45" s="121" t="e">
        <f t="shared" si="27"/>
        <v>#DIV/0!</v>
      </c>
      <c r="AG45" s="121" t="e">
        <f t="shared" si="27"/>
        <v>#DIV/0!</v>
      </c>
      <c r="AH45" s="121" t="e">
        <f t="shared" si="27"/>
        <v>#DIV/0!</v>
      </c>
      <c r="AI45" s="121" t="e">
        <f t="shared" si="27"/>
        <v>#DIV/0!</v>
      </c>
      <c r="AJ45" s="121" t="e">
        <f t="shared" si="27"/>
        <v>#DIV/0!</v>
      </c>
      <c r="AK45" s="122" t="e">
        <f t="shared" si="27"/>
        <v>#DIV/0!</v>
      </c>
      <c r="AL45" s="123" t="e">
        <f t="shared" si="26"/>
        <v>#DIV/0!</v>
      </c>
      <c r="AM45" s="81"/>
      <c r="AN45" s="81"/>
    </row>
    <row r="46" spans="1:40" s="80" customFormat="1" x14ac:dyDescent="0.25">
      <c r="B46" s="228" t="s">
        <v>108</v>
      </c>
      <c r="C46" s="232" t="e">
        <f>+C18/(C31*C33)</f>
        <v>#DIV/0!</v>
      </c>
      <c r="D46" s="232" t="e">
        <f t="shared" ref="D46:AL47" si="28">+D18/(D31*D33)</f>
        <v>#DIV/0!</v>
      </c>
      <c r="E46" s="232" t="e">
        <f t="shared" si="28"/>
        <v>#DIV/0!</v>
      </c>
      <c r="F46" s="232" t="e">
        <f t="shared" si="28"/>
        <v>#DIV/0!</v>
      </c>
      <c r="G46" s="232" t="e">
        <f t="shared" si="28"/>
        <v>#DIV/0!</v>
      </c>
      <c r="H46" s="232" t="e">
        <f t="shared" si="28"/>
        <v>#DIV/0!</v>
      </c>
      <c r="I46" s="232" t="e">
        <f t="shared" si="28"/>
        <v>#DIV/0!</v>
      </c>
      <c r="J46" s="232" t="e">
        <f t="shared" si="28"/>
        <v>#DIV/0!</v>
      </c>
      <c r="K46" s="232" t="e">
        <f t="shared" si="28"/>
        <v>#DIV/0!</v>
      </c>
      <c r="L46" s="232" t="e">
        <f t="shared" si="28"/>
        <v>#DIV/0!</v>
      </c>
      <c r="M46" s="232" t="e">
        <f t="shared" si="28"/>
        <v>#DIV/0!</v>
      </c>
      <c r="N46" s="232" t="e">
        <f t="shared" si="28"/>
        <v>#DIV/0!</v>
      </c>
      <c r="O46" s="232" t="e">
        <f t="shared" si="28"/>
        <v>#DIV/0!</v>
      </c>
      <c r="P46" s="232" t="e">
        <f t="shared" si="28"/>
        <v>#DIV/0!</v>
      </c>
      <c r="Q46" s="232" t="e">
        <f t="shared" si="28"/>
        <v>#DIV/0!</v>
      </c>
      <c r="R46" s="232" t="e">
        <f t="shared" si="28"/>
        <v>#DIV/0!</v>
      </c>
      <c r="S46" s="232" t="e">
        <f t="shared" si="28"/>
        <v>#DIV/0!</v>
      </c>
      <c r="T46" s="232" t="e">
        <f t="shared" si="28"/>
        <v>#DIV/0!</v>
      </c>
      <c r="U46" s="232" t="e">
        <f t="shared" si="28"/>
        <v>#DIV/0!</v>
      </c>
      <c r="V46" s="232" t="e">
        <f t="shared" si="28"/>
        <v>#DIV/0!</v>
      </c>
      <c r="W46" s="232" t="e">
        <f t="shared" si="28"/>
        <v>#DIV/0!</v>
      </c>
      <c r="X46" s="232" t="e">
        <f t="shared" si="28"/>
        <v>#DIV/0!</v>
      </c>
      <c r="Y46" s="232" t="e">
        <f t="shared" si="28"/>
        <v>#DIV/0!</v>
      </c>
      <c r="Z46" s="232" t="e">
        <f t="shared" ref="Z46:AK46" si="29">+Z18/(Z31*Z33)</f>
        <v>#DIV/0!</v>
      </c>
      <c r="AA46" s="232" t="e">
        <f t="shared" si="29"/>
        <v>#DIV/0!</v>
      </c>
      <c r="AB46" s="232" t="e">
        <f t="shared" si="29"/>
        <v>#DIV/0!</v>
      </c>
      <c r="AC46" s="232" t="e">
        <f t="shared" si="29"/>
        <v>#DIV/0!</v>
      </c>
      <c r="AD46" s="232" t="e">
        <f t="shared" si="29"/>
        <v>#DIV/0!</v>
      </c>
      <c r="AE46" s="232" t="e">
        <f t="shared" si="29"/>
        <v>#DIV/0!</v>
      </c>
      <c r="AF46" s="232" t="e">
        <f t="shared" si="29"/>
        <v>#DIV/0!</v>
      </c>
      <c r="AG46" s="232" t="e">
        <f t="shared" si="29"/>
        <v>#DIV/0!</v>
      </c>
      <c r="AH46" s="232" t="e">
        <f t="shared" si="29"/>
        <v>#DIV/0!</v>
      </c>
      <c r="AI46" s="232" t="e">
        <f t="shared" si="29"/>
        <v>#DIV/0!</v>
      </c>
      <c r="AJ46" s="232" t="e">
        <f t="shared" si="29"/>
        <v>#DIV/0!</v>
      </c>
      <c r="AK46" s="233" t="e">
        <f t="shared" si="29"/>
        <v>#DIV/0!</v>
      </c>
      <c r="AL46" s="234" t="e">
        <f t="shared" si="28"/>
        <v>#DIV/0!</v>
      </c>
      <c r="AM46" s="111"/>
      <c r="AN46" s="81"/>
    </row>
    <row r="47" spans="1:40" s="80" customFormat="1" ht="15.75" thickBot="1" x14ac:dyDescent="0.3">
      <c r="B47" s="235" t="s">
        <v>109</v>
      </c>
      <c r="C47" s="236" t="e">
        <f>+C19/(C32*C34)</f>
        <v>#DIV/0!</v>
      </c>
      <c r="D47" s="237" t="e">
        <f t="shared" si="28"/>
        <v>#DIV/0!</v>
      </c>
      <c r="E47" s="237" t="e">
        <f t="shared" si="28"/>
        <v>#DIV/0!</v>
      </c>
      <c r="F47" s="237" t="e">
        <f t="shared" si="28"/>
        <v>#DIV/0!</v>
      </c>
      <c r="G47" s="237" t="e">
        <f t="shared" si="28"/>
        <v>#DIV/0!</v>
      </c>
      <c r="H47" s="237" t="e">
        <f t="shared" si="28"/>
        <v>#DIV/0!</v>
      </c>
      <c r="I47" s="237" t="e">
        <f t="shared" si="28"/>
        <v>#DIV/0!</v>
      </c>
      <c r="J47" s="237" t="e">
        <f t="shared" si="28"/>
        <v>#DIV/0!</v>
      </c>
      <c r="K47" s="237" t="e">
        <f t="shared" si="28"/>
        <v>#DIV/0!</v>
      </c>
      <c r="L47" s="237" t="e">
        <f t="shared" si="28"/>
        <v>#DIV/0!</v>
      </c>
      <c r="M47" s="237" t="e">
        <f t="shared" si="28"/>
        <v>#DIV/0!</v>
      </c>
      <c r="N47" s="237" t="e">
        <f t="shared" si="28"/>
        <v>#DIV/0!</v>
      </c>
      <c r="O47" s="237" t="e">
        <f t="shared" si="28"/>
        <v>#DIV/0!</v>
      </c>
      <c r="P47" s="237" t="e">
        <f t="shared" si="28"/>
        <v>#DIV/0!</v>
      </c>
      <c r="Q47" s="237" t="e">
        <f t="shared" si="28"/>
        <v>#DIV/0!</v>
      </c>
      <c r="R47" s="237" t="e">
        <f t="shared" si="28"/>
        <v>#DIV/0!</v>
      </c>
      <c r="S47" s="237" t="e">
        <f t="shared" si="28"/>
        <v>#DIV/0!</v>
      </c>
      <c r="T47" s="237" t="e">
        <f t="shared" si="28"/>
        <v>#DIV/0!</v>
      </c>
      <c r="U47" s="237" t="e">
        <f t="shared" si="28"/>
        <v>#DIV/0!</v>
      </c>
      <c r="V47" s="237" t="e">
        <f t="shared" si="28"/>
        <v>#DIV/0!</v>
      </c>
      <c r="W47" s="237" t="e">
        <f t="shared" si="28"/>
        <v>#DIV/0!</v>
      </c>
      <c r="X47" s="237" t="e">
        <f t="shared" si="28"/>
        <v>#DIV/0!</v>
      </c>
      <c r="Y47" s="237" t="e">
        <f t="shared" si="28"/>
        <v>#DIV/0!</v>
      </c>
      <c r="Z47" s="237" t="e">
        <f t="shared" ref="Z47:AK47" si="30">+Z19/(Z32*Z34)</f>
        <v>#DIV/0!</v>
      </c>
      <c r="AA47" s="237" t="e">
        <f t="shared" si="30"/>
        <v>#DIV/0!</v>
      </c>
      <c r="AB47" s="237" t="e">
        <f t="shared" si="30"/>
        <v>#DIV/0!</v>
      </c>
      <c r="AC47" s="237" t="e">
        <f t="shared" si="30"/>
        <v>#DIV/0!</v>
      </c>
      <c r="AD47" s="237" t="e">
        <f t="shared" si="30"/>
        <v>#DIV/0!</v>
      </c>
      <c r="AE47" s="237" t="e">
        <f t="shared" si="30"/>
        <v>#DIV/0!</v>
      </c>
      <c r="AF47" s="237" t="e">
        <f t="shared" si="30"/>
        <v>#DIV/0!</v>
      </c>
      <c r="AG47" s="237" t="e">
        <f t="shared" si="30"/>
        <v>#DIV/0!</v>
      </c>
      <c r="AH47" s="237" t="e">
        <f t="shared" si="30"/>
        <v>#DIV/0!</v>
      </c>
      <c r="AI47" s="237" t="e">
        <f t="shared" si="30"/>
        <v>#DIV/0!</v>
      </c>
      <c r="AJ47" s="237" t="e">
        <f t="shared" si="30"/>
        <v>#DIV/0!</v>
      </c>
      <c r="AK47" s="238" t="e">
        <f t="shared" si="30"/>
        <v>#DIV/0!</v>
      </c>
      <c r="AL47" s="239" t="e">
        <f t="shared" si="28"/>
        <v>#DIV/0!</v>
      </c>
      <c r="AM47" s="81"/>
      <c r="AN47" s="81"/>
    </row>
    <row r="48" spans="1:40" s="80" customFormat="1" x14ac:dyDescent="0.25">
      <c r="B48" s="105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13"/>
      <c r="AM48" s="81"/>
      <c r="AN48" s="81"/>
    </row>
    <row r="49" spans="1:40" s="80" customFormat="1" x14ac:dyDescent="0.25">
      <c r="B49" s="77"/>
      <c r="AL49" s="13"/>
      <c r="AM49" s="99"/>
      <c r="AN49" s="81"/>
    </row>
    <row r="50" spans="1:40" s="80" customFormat="1" x14ac:dyDescent="0.25">
      <c r="B50" s="77"/>
      <c r="AL50" s="13"/>
      <c r="AM50" s="99"/>
      <c r="AN50" s="81"/>
    </row>
    <row r="51" spans="1:40" ht="27.75" x14ac:dyDescent="0.65">
      <c r="B51" s="107" t="s">
        <v>110</v>
      </c>
      <c r="C51" s="108"/>
      <c r="AL51" s="13"/>
      <c r="AM51" s="99"/>
    </row>
    <row r="52" spans="1:40" ht="23.25" x14ac:dyDescent="0.35">
      <c r="B52" s="107"/>
      <c r="C52" s="108"/>
      <c r="AL52" s="13"/>
      <c r="AM52" s="99"/>
    </row>
    <row r="53" spans="1:40" ht="21" x14ac:dyDescent="0.35">
      <c r="B53" s="109" t="s">
        <v>92</v>
      </c>
      <c r="C53" s="161"/>
      <c r="D53" s="116"/>
      <c r="E53" s="116"/>
      <c r="F53" s="116"/>
      <c r="G53" s="116"/>
      <c r="K53" s="80" t="s">
        <v>106</v>
      </c>
      <c r="M53" s="160"/>
      <c r="N53" s="79"/>
      <c r="O53" s="79"/>
      <c r="AL53" s="13"/>
      <c r="AM53" s="99"/>
    </row>
    <row r="54" spans="1:40" ht="15.75" thickBot="1" x14ac:dyDescent="0.3">
      <c r="C54" s="108"/>
      <c r="AL54" s="13"/>
      <c r="AM54" s="99"/>
    </row>
    <row r="55" spans="1:40" x14ac:dyDescent="0.25">
      <c r="B55" s="575" t="s">
        <v>93</v>
      </c>
      <c r="C55" s="57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3"/>
      <c r="AL55" s="164"/>
      <c r="AM55" s="99"/>
    </row>
    <row r="56" spans="1:40" x14ac:dyDescent="0.25">
      <c r="B56" s="576" t="s">
        <v>94</v>
      </c>
      <c r="C56" s="57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6"/>
      <c r="AL56" s="167"/>
      <c r="AM56" s="99"/>
    </row>
    <row r="57" spans="1:40" x14ac:dyDescent="0.25">
      <c r="B57" s="576" t="s">
        <v>89</v>
      </c>
      <c r="C57" s="57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6"/>
      <c r="AL57" s="167"/>
      <c r="AM57" s="99"/>
    </row>
    <row r="58" spans="1:40" x14ac:dyDescent="0.25">
      <c r="B58" s="576" t="s">
        <v>90</v>
      </c>
      <c r="C58" s="5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4"/>
      <c r="AL58" s="175"/>
      <c r="AM58" s="99"/>
    </row>
    <row r="59" spans="1:40" x14ac:dyDescent="0.25">
      <c r="B59" s="576" t="s">
        <v>91</v>
      </c>
      <c r="C59" s="574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9"/>
      <c r="AL59" s="170"/>
      <c r="AM59" s="81"/>
    </row>
    <row r="60" spans="1:40" ht="15.75" thickBot="1" x14ac:dyDescent="0.3">
      <c r="B60" s="577" t="s">
        <v>104</v>
      </c>
      <c r="C60" s="566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606"/>
      <c r="AL60" s="171"/>
      <c r="AM60" s="99"/>
    </row>
    <row r="61" spans="1:40" ht="15.75" thickBot="1" x14ac:dyDescent="0.3">
      <c r="B61" s="112"/>
      <c r="C61" s="113"/>
      <c r="D61" s="113"/>
      <c r="E61" s="113"/>
      <c r="F61" s="113"/>
      <c r="G61" s="114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5"/>
      <c r="AL61" s="13"/>
      <c r="AM61" s="99"/>
    </row>
    <row r="62" spans="1:40" x14ac:dyDescent="0.25">
      <c r="B62" s="110" t="s">
        <v>95</v>
      </c>
      <c r="C62" s="223">
        <f>+C55*C57*C56</f>
        <v>0</v>
      </c>
      <c r="D62" s="223">
        <f t="shared" ref="D62:AL62" si="31">+D55*D57*D56</f>
        <v>0</v>
      </c>
      <c r="E62" s="223">
        <f t="shared" si="31"/>
        <v>0</v>
      </c>
      <c r="F62" s="223">
        <f t="shared" si="31"/>
        <v>0</v>
      </c>
      <c r="G62" s="223">
        <f t="shared" si="31"/>
        <v>0</v>
      </c>
      <c r="H62" s="223">
        <f t="shared" si="31"/>
        <v>0</v>
      </c>
      <c r="I62" s="223">
        <f t="shared" si="31"/>
        <v>0</v>
      </c>
      <c r="J62" s="223">
        <f t="shared" si="31"/>
        <v>0</v>
      </c>
      <c r="K62" s="223">
        <f t="shared" si="31"/>
        <v>0</v>
      </c>
      <c r="L62" s="223">
        <f t="shared" si="31"/>
        <v>0</v>
      </c>
      <c r="M62" s="223">
        <f t="shared" si="31"/>
        <v>0</v>
      </c>
      <c r="N62" s="223">
        <f t="shared" si="31"/>
        <v>0</v>
      </c>
      <c r="O62" s="223">
        <f t="shared" si="31"/>
        <v>0</v>
      </c>
      <c r="P62" s="223">
        <f t="shared" si="31"/>
        <v>0</v>
      </c>
      <c r="Q62" s="223">
        <f t="shared" si="31"/>
        <v>0</v>
      </c>
      <c r="R62" s="223">
        <f t="shared" si="31"/>
        <v>0</v>
      </c>
      <c r="S62" s="223">
        <f t="shared" si="31"/>
        <v>0</v>
      </c>
      <c r="T62" s="223">
        <f t="shared" si="31"/>
        <v>0</v>
      </c>
      <c r="U62" s="223">
        <f t="shared" si="31"/>
        <v>0</v>
      </c>
      <c r="V62" s="223">
        <f t="shared" si="31"/>
        <v>0</v>
      </c>
      <c r="W62" s="223">
        <f t="shared" si="31"/>
        <v>0</v>
      </c>
      <c r="X62" s="223">
        <f t="shared" si="31"/>
        <v>0</v>
      </c>
      <c r="Y62" s="223">
        <f t="shared" si="31"/>
        <v>0</v>
      </c>
      <c r="Z62" s="223">
        <f t="shared" ref="Z62:AK62" si="32">+Z55*Z57*Z56</f>
        <v>0</v>
      </c>
      <c r="AA62" s="223">
        <f t="shared" si="32"/>
        <v>0</v>
      </c>
      <c r="AB62" s="223">
        <f t="shared" si="32"/>
        <v>0</v>
      </c>
      <c r="AC62" s="223">
        <f t="shared" si="32"/>
        <v>0</v>
      </c>
      <c r="AD62" s="223">
        <f t="shared" si="32"/>
        <v>0</v>
      </c>
      <c r="AE62" s="223">
        <f t="shared" si="32"/>
        <v>0</v>
      </c>
      <c r="AF62" s="223">
        <f t="shared" si="32"/>
        <v>0</v>
      </c>
      <c r="AG62" s="223">
        <f t="shared" si="32"/>
        <v>0</v>
      </c>
      <c r="AH62" s="223">
        <f t="shared" si="32"/>
        <v>0</v>
      </c>
      <c r="AI62" s="223">
        <f t="shared" si="32"/>
        <v>0</v>
      </c>
      <c r="AJ62" s="223">
        <f t="shared" si="32"/>
        <v>0</v>
      </c>
      <c r="AK62" s="224">
        <f t="shared" si="32"/>
        <v>0</v>
      </c>
      <c r="AL62" s="225">
        <f t="shared" si="31"/>
        <v>0</v>
      </c>
    </row>
    <row r="63" spans="1:40" x14ac:dyDescent="0.25">
      <c r="B63" s="226" t="s">
        <v>101</v>
      </c>
      <c r="C63" s="121">
        <f>+C62*C58</f>
        <v>0</v>
      </c>
      <c r="D63" s="121">
        <f t="shared" ref="D63:AL63" si="33">+D62*D58</f>
        <v>0</v>
      </c>
      <c r="E63" s="121">
        <f t="shared" si="33"/>
        <v>0</v>
      </c>
      <c r="F63" s="121">
        <f t="shared" si="33"/>
        <v>0</v>
      </c>
      <c r="G63" s="121">
        <f t="shared" si="33"/>
        <v>0</v>
      </c>
      <c r="H63" s="121">
        <f t="shared" si="33"/>
        <v>0</v>
      </c>
      <c r="I63" s="121">
        <f t="shared" si="33"/>
        <v>0</v>
      </c>
      <c r="J63" s="121">
        <f t="shared" si="33"/>
        <v>0</v>
      </c>
      <c r="K63" s="121">
        <f t="shared" si="33"/>
        <v>0</v>
      </c>
      <c r="L63" s="121">
        <f t="shared" si="33"/>
        <v>0</v>
      </c>
      <c r="M63" s="121">
        <f t="shared" si="33"/>
        <v>0</v>
      </c>
      <c r="N63" s="121">
        <f t="shared" si="33"/>
        <v>0</v>
      </c>
      <c r="O63" s="121">
        <f t="shared" si="33"/>
        <v>0</v>
      </c>
      <c r="P63" s="121">
        <f t="shared" si="33"/>
        <v>0</v>
      </c>
      <c r="Q63" s="121">
        <f t="shared" si="33"/>
        <v>0</v>
      </c>
      <c r="R63" s="121">
        <f t="shared" si="33"/>
        <v>0</v>
      </c>
      <c r="S63" s="121">
        <f t="shared" si="33"/>
        <v>0</v>
      </c>
      <c r="T63" s="121">
        <f t="shared" si="33"/>
        <v>0</v>
      </c>
      <c r="U63" s="121">
        <f t="shared" si="33"/>
        <v>0</v>
      </c>
      <c r="V63" s="121">
        <f t="shared" si="33"/>
        <v>0</v>
      </c>
      <c r="W63" s="121">
        <f t="shared" si="33"/>
        <v>0</v>
      </c>
      <c r="X63" s="121">
        <f t="shared" si="33"/>
        <v>0</v>
      </c>
      <c r="Y63" s="121">
        <f t="shared" si="33"/>
        <v>0</v>
      </c>
      <c r="Z63" s="121">
        <f t="shared" ref="Z63:AK63" si="34">+Z62*Z58</f>
        <v>0</v>
      </c>
      <c r="AA63" s="121">
        <f t="shared" si="34"/>
        <v>0</v>
      </c>
      <c r="AB63" s="121">
        <f t="shared" si="34"/>
        <v>0</v>
      </c>
      <c r="AC63" s="121">
        <f t="shared" si="34"/>
        <v>0</v>
      </c>
      <c r="AD63" s="121">
        <f t="shared" si="34"/>
        <v>0</v>
      </c>
      <c r="AE63" s="121">
        <f t="shared" si="34"/>
        <v>0</v>
      </c>
      <c r="AF63" s="121">
        <f t="shared" si="34"/>
        <v>0</v>
      </c>
      <c r="AG63" s="121">
        <f t="shared" si="34"/>
        <v>0</v>
      </c>
      <c r="AH63" s="121">
        <f t="shared" si="34"/>
        <v>0</v>
      </c>
      <c r="AI63" s="121">
        <f t="shared" si="34"/>
        <v>0</v>
      </c>
      <c r="AJ63" s="121">
        <f t="shared" si="34"/>
        <v>0</v>
      </c>
      <c r="AK63" s="122">
        <f t="shared" si="34"/>
        <v>0</v>
      </c>
      <c r="AL63" s="123">
        <f t="shared" si="33"/>
        <v>0</v>
      </c>
    </row>
    <row r="64" spans="1:40" s="81" customFormat="1" ht="30" x14ac:dyDescent="0.25">
      <c r="A64" s="77"/>
      <c r="B64" s="227" t="s">
        <v>103</v>
      </c>
      <c r="C64" s="121">
        <f>+(C62*C58*C59)/1000</f>
        <v>0</v>
      </c>
      <c r="D64" s="121">
        <f t="shared" ref="D64:AL64" si="35">+(D62*D58*D59)/1000</f>
        <v>0</v>
      </c>
      <c r="E64" s="121">
        <f t="shared" si="35"/>
        <v>0</v>
      </c>
      <c r="F64" s="121">
        <f t="shared" si="35"/>
        <v>0</v>
      </c>
      <c r="G64" s="121">
        <f t="shared" si="35"/>
        <v>0</v>
      </c>
      <c r="H64" s="121">
        <f t="shared" si="35"/>
        <v>0</v>
      </c>
      <c r="I64" s="121">
        <f t="shared" si="35"/>
        <v>0</v>
      </c>
      <c r="J64" s="121">
        <f t="shared" si="35"/>
        <v>0</v>
      </c>
      <c r="K64" s="121">
        <f t="shared" si="35"/>
        <v>0</v>
      </c>
      <c r="L64" s="121">
        <f t="shared" si="35"/>
        <v>0</v>
      </c>
      <c r="M64" s="121">
        <f t="shared" si="35"/>
        <v>0</v>
      </c>
      <c r="N64" s="121">
        <f t="shared" si="35"/>
        <v>0</v>
      </c>
      <c r="O64" s="121">
        <f t="shared" si="35"/>
        <v>0</v>
      </c>
      <c r="P64" s="121">
        <f t="shared" si="35"/>
        <v>0</v>
      </c>
      <c r="Q64" s="121">
        <f t="shared" si="35"/>
        <v>0</v>
      </c>
      <c r="R64" s="121">
        <f t="shared" si="35"/>
        <v>0</v>
      </c>
      <c r="S64" s="121">
        <f t="shared" si="35"/>
        <v>0</v>
      </c>
      <c r="T64" s="121">
        <f t="shared" si="35"/>
        <v>0</v>
      </c>
      <c r="U64" s="121">
        <f t="shared" si="35"/>
        <v>0</v>
      </c>
      <c r="V64" s="121">
        <f t="shared" si="35"/>
        <v>0</v>
      </c>
      <c r="W64" s="121">
        <f t="shared" si="35"/>
        <v>0</v>
      </c>
      <c r="X64" s="121">
        <f t="shared" si="35"/>
        <v>0</v>
      </c>
      <c r="Y64" s="121">
        <f t="shared" si="35"/>
        <v>0</v>
      </c>
      <c r="Z64" s="121">
        <f t="shared" ref="Z64:AK64" si="36">+(Z62*Z58*Z59)/1000</f>
        <v>0</v>
      </c>
      <c r="AA64" s="121">
        <f t="shared" si="36"/>
        <v>0</v>
      </c>
      <c r="AB64" s="121">
        <f t="shared" si="36"/>
        <v>0</v>
      </c>
      <c r="AC64" s="121">
        <f t="shared" si="36"/>
        <v>0</v>
      </c>
      <c r="AD64" s="121">
        <f t="shared" si="36"/>
        <v>0</v>
      </c>
      <c r="AE64" s="121">
        <f t="shared" si="36"/>
        <v>0</v>
      </c>
      <c r="AF64" s="121">
        <f t="shared" si="36"/>
        <v>0</v>
      </c>
      <c r="AG64" s="121">
        <f t="shared" si="36"/>
        <v>0</v>
      </c>
      <c r="AH64" s="121">
        <f t="shared" si="36"/>
        <v>0</v>
      </c>
      <c r="AI64" s="121">
        <f t="shared" si="36"/>
        <v>0</v>
      </c>
      <c r="AJ64" s="121">
        <f t="shared" si="36"/>
        <v>0</v>
      </c>
      <c r="AK64" s="122">
        <f t="shared" si="36"/>
        <v>0</v>
      </c>
      <c r="AL64" s="123">
        <f t="shared" si="35"/>
        <v>0</v>
      </c>
      <c r="AM64" s="80"/>
    </row>
    <row r="65" spans="1:39" s="81" customFormat="1" x14ac:dyDescent="0.25">
      <c r="A65" s="77"/>
      <c r="B65" s="228" t="s">
        <v>171</v>
      </c>
      <c r="C65" s="121">
        <f>+$O$1*C55*C56/1000</f>
        <v>0</v>
      </c>
      <c r="D65" s="121">
        <f t="shared" ref="D65:AL65" si="37">+$O$1*D55*D56/1000</f>
        <v>0</v>
      </c>
      <c r="E65" s="121">
        <f t="shared" si="37"/>
        <v>0</v>
      </c>
      <c r="F65" s="121">
        <f t="shared" si="37"/>
        <v>0</v>
      </c>
      <c r="G65" s="121">
        <f t="shared" si="37"/>
        <v>0</v>
      </c>
      <c r="H65" s="121">
        <f t="shared" si="37"/>
        <v>0</v>
      </c>
      <c r="I65" s="121">
        <f t="shared" si="37"/>
        <v>0</v>
      </c>
      <c r="J65" s="121">
        <f t="shared" si="37"/>
        <v>0</v>
      </c>
      <c r="K65" s="121">
        <f t="shared" si="37"/>
        <v>0</v>
      </c>
      <c r="L65" s="121">
        <f t="shared" si="37"/>
        <v>0</v>
      </c>
      <c r="M65" s="121">
        <f t="shared" si="37"/>
        <v>0</v>
      </c>
      <c r="N65" s="121">
        <f t="shared" si="37"/>
        <v>0</v>
      </c>
      <c r="O65" s="121">
        <f t="shared" si="37"/>
        <v>0</v>
      </c>
      <c r="P65" s="121">
        <f t="shared" si="37"/>
        <v>0</v>
      </c>
      <c r="Q65" s="121">
        <f t="shared" si="37"/>
        <v>0</v>
      </c>
      <c r="R65" s="121">
        <f t="shared" si="37"/>
        <v>0</v>
      </c>
      <c r="S65" s="121">
        <f t="shared" si="37"/>
        <v>0</v>
      </c>
      <c r="T65" s="121">
        <f t="shared" si="37"/>
        <v>0</v>
      </c>
      <c r="U65" s="121">
        <f t="shared" si="37"/>
        <v>0</v>
      </c>
      <c r="V65" s="121">
        <f t="shared" si="37"/>
        <v>0</v>
      </c>
      <c r="W65" s="121">
        <f t="shared" si="37"/>
        <v>0</v>
      </c>
      <c r="X65" s="121">
        <f t="shared" si="37"/>
        <v>0</v>
      </c>
      <c r="Y65" s="121">
        <f t="shared" si="37"/>
        <v>0</v>
      </c>
      <c r="Z65" s="121">
        <f t="shared" ref="Z65:AK65" si="38">+$O$1*Z55*Z56/1000</f>
        <v>0</v>
      </c>
      <c r="AA65" s="121">
        <f t="shared" si="38"/>
        <v>0</v>
      </c>
      <c r="AB65" s="121">
        <f t="shared" si="38"/>
        <v>0</v>
      </c>
      <c r="AC65" s="121">
        <f t="shared" si="38"/>
        <v>0</v>
      </c>
      <c r="AD65" s="121">
        <f t="shared" si="38"/>
        <v>0</v>
      </c>
      <c r="AE65" s="121">
        <f t="shared" si="38"/>
        <v>0</v>
      </c>
      <c r="AF65" s="121">
        <f t="shared" si="38"/>
        <v>0</v>
      </c>
      <c r="AG65" s="121">
        <f t="shared" si="38"/>
        <v>0</v>
      </c>
      <c r="AH65" s="121">
        <f t="shared" si="38"/>
        <v>0</v>
      </c>
      <c r="AI65" s="121">
        <f t="shared" si="38"/>
        <v>0</v>
      </c>
      <c r="AJ65" s="121">
        <f t="shared" si="38"/>
        <v>0</v>
      </c>
      <c r="AK65" s="122">
        <f t="shared" si="38"/>
        <v>0</v>
      </c>
      <c r="AL65" s="123">
        <f t="shared" si="37"/>
        <v>0</v>
      </c>
      <c r="AM65" s="80"/>
    </row>
    <row r="66" spans="1:39" s="81" customFormat="1" ht="30" x14ac:dyDescent="0.25">
      <c r="A66" s="77"/>
      <c r="B66" s="120" t="s">
        <v>99</v>
      </c>
      <c r="C66" s="121">
        <f>+(C63*C65*1000)/1000000</f>
        <v>0</v>
      </c>
      <c r="D66" s="121">
        <f t="shared" ref="D66:AL66" si="39">+(D63*D65*1000)/1000000</f>
        <v>0</v>
      </c>
      <c r="E66" s="121">
        <f t="shared" si="39"/>
        <v>0</v>
      </c>
      <c r="F66" s="121">
        <f t="shared" si="39"/>
        <v>0</v>
      </c>
      <c r="G66" s="121">
        <f t="shared" si="39"/>
        <v>0</v>
      </c>
      <c r="H66" s="121">
        <f t="shared" si="39"/>
        <v>0</v>
      </c>
      <c r="I66" s="121">
        <f t="shared" si="39"/>
        <v>0</v>
      </c>
      <c r="J66" s="121">
        <f t="shared" si="39"/>
        <v>0</v>
      </c>
      <c r="K66" s="121">
        <f t="shared" si="39"/>
        <v>0</v>
      </c>
      <c r="L66" s="121">
        <f t="shared" si="39"/>
        <v>0</v>
      </c>
      <c r="M66" s="121">
        <f t="shared" si="39"/>
        <v>0</v>
      </c>
      <c r="N66" s="121">
        <f t="shared" si="39"/>
        <v>0</v>
      </c>
      <c r="O66" s="121">
        <f t="shared" si="39"/>
        <v>0</v>
      </c>
      <c r="P66" s="121">
        <f t="shared" si="39"/>
        <v>0</v>
      </c>
      <c r="Q66" s="121">
        <f t="shared" si="39"/>
        <v>0</v>
      </c>
      <c r="R66" s="121">
        <f t="shared" si="39"/>
        <v>0</v>
      </c>
      <c r="S66" s="121">
        <f t="shared" si="39"/>
        <v>0</v>
      </c>
      <c r="T66" s="121">
        <f t="shared" si="39"/>
        <v>0</v>
      </c>
      <c r="U66" s="121">
        <f t="shared" si="39"/>
        <v>0</v>
      </c>
      <c r="V66" s="121">
        <f t="shared" si="39"/>
        <v>0</v>
      </c>
      <c r="W66" s="121">
        <f t="shared" si="39"/>
        <v>0</v>
      </c>
      <c r="X66" s="121">
        <f t="shared" si="39"/>
        <v>0</v>
      </c>
      <c r="Y66" s="121">
        <f t="shared" si="39"/>
        <v>0</v>
      </c>
      <c r="Z66" s="121">
        <f t="shared" ref="Z66:AK66" si="40">+(Z63*Z65*1000)/1000000</f>
        <v>0</v>
      </c>
      <c r="AA66" s="121">
        <f t="shared" si="40"/>
        <v>0</v>
      </c>
      <c r="AB66" s="121">
        <f t="shared" si="40"/>
        <v>0</v>
      </c>
      <c r="AC66" s="121">
        <f t="shared" si="40"/>
        <v>0</v>
      </c>
      <c r="AD66" s="121">
        <f t="shared" si="40"/>
        <v>0</v>
      </c>
      <c r="AE66" s="121">
        <f t="shared" si="40"/>
        <v>0</v>
      </c>
      <c r="AF66" s="121">
        <f t="shared" si="40"/>
        <v>0</v>
      </c>
      <c r="AG66" s="121">
        <f t="shared" si="40"/>
        <v>0</v>
      </c>
      <c r="AH66" s="121">
        <f t="shared" si="40"/>
        <v>0</v>
      </c>
      <c r="AI66" s="121">
        <f t="shared" si="40"/>
        <v>0</v>
      </c>
      <c r="AJ66" s="121">
        <f t="shared" si="40"/>
        <v>0</v>
      </c>
      <c r="AK66" s="122">
        <f t="shared" si="40"/>
        <v>0</v>
      </c>
      <c r="AL66" s="123">
        <f t="shared" si="39"/>
        <v>0</v>
      </c>
      <c r="AM66" s="80"/>
    </row>
    <row r="67" spans="1:39" s="81" customFormat="1" ht="30" x14ac:dyDescent="0.25">
      <c r="A67" s="77"/>
      <c r="B67" s="120" t="s">
        <v>100</v>
      </c>
      <c r="C67" s="121">
        <f>+(C62*C65*1000)/1000000</f>
        <v>0</v>
      </c>
      <c r="D67" s="121">
        <f t="shared" ref="D67:AL67" si="41">+(D62*D65*1000)/1000000</f>
        <v>0</v>
      </c>
      <c r="E67" s="121">
        <f t="shared" si="41"/>
        <v>0</v>
      </c>
      <c r="F67" s="121">
        <f t="shared" si="41"/>
        <v>0</v>
      </c>
      <c r="G67" s="121">
        <f t="shared" si="41"/>
        <v>0</v>
      </c>
      <c r="H67" s="121">
        <f t="shared" si="41"/>
        <v>0</v>
      </c>
      <c r="I67" s="121">
        <f t="shared" si="41"/>
        <v>0</v>
      </c>
      <c r="J67" s="121">
        <f t="shared" si="41"/>
        <v>0</v>
      </c>
      <c r="K67" s="121">
        <f t="shared" si="41"/>
        <v>0</v>
      </c>
      <c r="L67" s="121">
        <f t="shared" si="41"/>
        <v>0</v>
      </c>
      <c r="M67" s="121">
        <f t="shared" si="41"/>
        <v>0</v>
      </c>
      <c r="N67" s="121">
        <f t="shared" si="41"/>
        <v>0</v>
      </c>
      <c r="O67" s="121">
        <f t="shared" si="41"/>
        <v>0</v>
      </c>
      <c r="P67" s="121">
        <f t="shared" si="41"/>
        <v>0</v>
      </c>
      <c r="Q67" s="121">
        <f t="shared" si="41"/>
        <v>0</v>
      </c>
      <c r="R67" s="121">
        <f t="shared" si="41"/>
        <v>0</v>
      </c>
      <c r="S67" s="121">
        <f t="shared" si="41"/>
        <v>0</v>
      </c>
      <c r="T67" s="121">
        <f t="shared" si="41"/>
        <v>0</v>
      </c>
      <c r="U67" s="121">
        <f t="shared" si="41"/>
        <v>0</v>
      </c>
      <c r="V67" s="121">
        <f t="shared" si="41"/>
        <v>0</v>
      </c>
      <c r="W67" s="121">
        <f t="shared" si="41"/>
        <v>0</v>
      </c>
      <c r="X67" s="121">
        <f t="shared" si="41"/>
        <v>0</v>
      </c>
      <c r="Y67" s="121">
        <f t="shared" si="41"/>
        <v>0</v>
      </c>
      <c r="Z67" s="121">
        <f t="shared" ref="Z67:AK67" si="42">+(Z62*Z65*1000)/1000000</f>
        <v>0</v>
      </c>
      <c r="AA67" s="121">
        <f t="shared" si="42"/>
        <v>0</v>
      </c>
      <c r="AB67" s="121">
        <f t="shared" si="42"/>
        <v>0</v>
      </c>
      <c r="AC67" s="121">
        <f t="shared" si="42"/>
        <v>0</v>
      </c>
      <c r="AD67" s="121">
        <f t="shared" si="42"/>
        <v>0</v>
      </c>
      <c r="AE67" s="121">
        <f t="shared" si="42"/>
        <v>0</v>
      </c>
      <c r="AF67" s="121">
        <f t="shared" si="42"/>
        <v>0</v>
      </c>
      <c r="AG67" s="121">
        <f t="shared" si="42"/>
        <v>0</v>
      </c>
      <c r="AH67" s="121">
        <f t="shared" si="42"/>
        <v>0</v>
      </c>
      <c r="AI67" s="121">
        <f t="shared" si="42"/>
        <v>0</v>
      </c>
      <c r="AJ67" s="121">
        <f t="shared" si="42"/>
        <v>0</v>
      </c>
      <c r="AK67" s="122">
        <f t="shared" si="42"/>
        <v>0</v>
      </c>
      <c r="AL67" s="123">
        <f t="shared" si="41"/>
        <v>0</v>
      </c>
      <c r="AM67" s="80"/>
    </row>
    <row r="68" spans="1:39" s="81" customFormat="1" x14ac:dyDescent="0.25">
      <c r="A68" s="77"/>
      <c r="B68" s="226" t="s">
        <v>96</v>
      </c>
      <c r="C68" s="121" t="e">
        <f>+((C64+C60)*1000)/(C62*C58)</f>
        <v>#DIV/0!</v>
      </c>
      <c r="D68" s="121" t="e">
        <f t="shared" ref="D68:AL68" si="43">+((D64+D60)*1000)/(D62*D58)</f>
        <v>#DIV/0!</v>
      </c>
      <c r="E68" s="121" t="e">
        <f t="shared" si="43"/>
        <v>#DIV/0!</v>
      </c>
      <c r="F68" s="121" t="e">
        <f t="shared" si="43"/>
        <v>#DIV/0!</v>
      </c>
      <c r="G68" s="121" t="e">
        <f t="shared" si="43"/>
        <v>#DIV/0!</v>
      </c>
      <c r="H68" s="121" t="e">
        <f t="shared" si="43"/>
        <v>#DIV/0!</v>
      </c>
      <c r="I68" s="121" t="e">
        <f t="shared" si="43"/>
        <v>#DIV/0!</v>
      </c>
      <c r="J68" s="121" t="e">
        <f t="shared" si="43"/>
        <v>#DIV/0!</v>
      </c>
      <c r="K68" s="121" t="e">
        <f t="shared" si="43"/>
        <v>#DIV/0!</v>
      </c>
      <c r="L68" s="121" t="e">
        <f t="shared" si="43"/>
        <v>#DIV/0!</v>
      </c>
      <c r="M68" s="121" t="e">
        <f t="shared" si="43"/>
        <v>#DIV/0!</v>
      </c>
      <c r="N68" s="121" t="e">
        <f t="shared" si="43"/>
        <v>#DIV/0!</v>
      </c>
      <c r="O68" s="121" t="e">
        <f t="shared" si="43"/>
        <v>#DIV/0!</v>
      </c>
      <c r="P68" s="121" t="e">
        <f t="shared" si="43"/>
        <v>#DIV/0!</v>
      </c>
      <c r="Q68" s="121" t="e">
        <f t="shared" si="43"/>
        <v>#DIV/0!</v>
      </c>
      <c r="R68" s="121" t="e">
        <f t="shared" si="43"/>
        <v>#DIV/0!</v>
      </c>
      <c r="S68" s="121" t="e">
        <f t="shared" si="43"/>
        <v>#DIV/0!</v>
      </c>
      <c r="T68" s="121" t="e">
        <f t="shared" si="43"/>
        <v>#DIV/0!</v>
      </c>
      <c r="U68" s="121" t="e">
        <f t="shared" si="43"/>
        <v>#DIV/0!</v>
      </c>
      <c r="V68" s="121" t="e">
        <f t="shared" si="43"/>
        <v>#DIV/0!</v>
      </c>
      <c r="W68" s="121" t="e">
        <f t="shared" si="43"/>
        <v>#DIV/0!</v>
      </c>
      <c r="X68" s="121" t="e">
        <f t="shared" si="43"/>
        <v>#DIV/0!</v>
      </c>
      <c r="Y68" s="121" t="e">
        <f t="shared" si="43"/>
        <v>#DIV/0!</v>
      </c>
      <c r="Z68" s="121" t="e">
        <f t="shared" ref="Z68:AK68" si="44">+((Z64+Z60)*1000)/(Z62*Z58)</f>
        <v>#DIV/0!</v>
      </c>
      <c r="AA68" s="121" t="e">
        <f t="shared" si="44"/>
        <v>#DIV/0!</v>
      </c>
      <c r="AB68" s="121" t="e">
        <f t="shared" si="44"/>
        <v>#DIV/0!</v>
      </c>
      <c r="AC68" s="121" t="e">
        <f t="shared" si="44"/>
        <v>#DIV/0!</v>
      </c>
      <c r="AD68" s="121" t="e">
        <f t="shared" si="44"/>
        <v>#DIV/0!</v>
      </c>
      <c r="AE68" s="121" t="e">
        <f t="shared" si="44"/>
        <v>#DIV/0!</v>
      </c>
      <c r="AF68" s="121" t="e">
        <f t="shared" si="44"/>
        <v>#DIV/0!</v>
      </c>
      <c r="AG68" s="121" t="e">
        <f t="shared" si="44"/>
        <v>#DIV/0!</v>
      </c>
      <c r="AH68" s="121" t="e">
        <f t="shared" si="44"/>
        <v>#DIV/0!</v>
      </c>
      <c r="AI68" s="121" t="e">
        <f t="shared" si="44"/>
        <v>#DIV/0!</v>
      </c>
      <c r="AJ68" s="121" t="e">
        <f t="shared" si="44"/>
        <v>#DIV/0!</v>
      </c>
      <c r="AK68" s="122" t="e">
        <f t="shared" si="44"/>
        <v>#DIV/0!</v>
      </c>
      <c r="AL68" s="123" t="e">
        <f t="shared" si="43"/>
        <v>#DIV/0!</v>
      </c>
      <c r="AM68" s="80"/>
    </row>
    <row r="69" spans="1:39" s="81" customFormat="1" x14ac:dyDescent="0.25">
      <c r="A69" s="77"/>
      <c r="B69" s="226" t="s">
        <v>102</v>
      </c>
      <c r="C69" s="229" t="e">
        <f>+((C64*1000)/(C66*1000000))*100</f>
        <v>#DIV/0!</v>
      </c>
      <c r="D69" s="229" t="e">
        <f t="shared" ref="D69:AL69" si="45">+((D64*1000)/(D66*1000000))*100</f>
        <v>#DIV/0!</v>
      </c>
      <c r="E69" s="229" t="e">
        <f t="shared" si="45"/>
        <v>#DIV/0!</v>
      </c>
      <c r="F69" s="229" t="e">
        <f t="shared" si="45"/>
        <v>#DIV/0!</v>
      </c>
      <c r="G69" s="229" t="e">
        <f t="shared" si="45"/>
        <v>#DIV/0!</v>
      </c>
      <c r="H69" s="229" t="e">
        <f t="shared" si="45"/>
        <v>#DIV/0!</v>
      </c>
      <c r="I69" s="229" t="e">
        <f t="shared" si="45"/>
        <v>#DIV/0!</v>
      </c>
      <c r="J69" s="229" t="e">
        <f t="shared" si="45"/>
        <v>#DIV/0!</v>
      </c>
      <c r="K69" s="229" t="e">
        <f t="shared" si="45"/>
        <v>#DIV/0!</v>
      </c>
      <c r="L69" s="229" t="e">
        <f t="shared" si="45"/>
        <v>#DIV/0!</v>
      </c>
      <c r="M69" s="229" t="e">
        <f t="shared" si="45"/>
        <v>#DIV/0!</v>
      </c>
      <c r="N69" s="229" t="e">
        <f t="shared" si="45"/>
        <v>#DIV/0!</v>
      </c>
      <c r="O69" s="229" t="e">
        <f t="shared" si="45"/>
        <v>#DIV/0!</v>
      </c>
      <c r="P69" s="229" t="e">
        <f t="shared" si="45"/>
        <v>#DIV/0!</v>
      </c>
      <c r="Q69" s="229" t="e">
        <f t="shared" si="45"/>
        <v>#DIV/0!</v>
      </c>
      <c r="R69" s="229" t="e">
        <f t="shared" si="45"/>
        <v>#DIV/0!</v>
      </c>
      <c r="S69" s="229" t="e">
        <f t="shared" si="45"/>
        <v>#DIV/0!</v>
      </c>
      <c r="T69" s="229" t="e">
        <f t="shared" si="45"/>
        <v>#DIV/0!</v>
      </c>
      <c r="U69" s="229" t="e">
        <f t="shared" si="45"/>
        <v>#DIV/0!</v>
      </c>
      <c r="V69" s="229" t="e">
        <f t="shared" si="45"/>
        <v>#DIV/0!</v>
      </c>
      <c r="W69" s="229" t="e">
        <f t="shared" si="45"/>
        <v>#DIV/0!</v>
      </c>
      <c r="X69" s="229" t="e">
        <f t="shared" si="45"/>
        <v>#DIV/0!</v>
      </c>
      <c r="Y69" s="229" t="e">
        <f t="shared" si="45"/>
        <v>#DIV/0!</v>
      </c>
      <c r="Z69" s="229" t="e">
        <f t="shared" ref="Z69:AK69" si="46">+((Z64*1000)/(Z66*1000000))*100</f>
        <v>#DIV/0!</v>
      </c>
      <c r="AA69" s="229" t="e">
        <f t="shared" si="46"/>
        <v>#DIV/0!</v>
      </c>
      <c r="AB69" s="229" t="e">
        <f t="shared" si="46"/>
        <v>#DIV/0!</v>
      </c>
      <c r="AC69" s="229" t="e">
        <f t="shared" si="46"/>
        <v>#DIV/0!</v>
      </c>
      <c r="AD69" s="229" t="e">
        <f t="shared" si="46"/>
        <v>#DIV/0!</v>
      </c>
      <c r="AE69" s="229" t="e">
        <f t="shared" si="46"/>
        <v>#DIV/0!</v>
      </c>
      <c r="AF69" s="229" t="e">
        <f t="shared" si="46"/>
        <v>#DIV/0!</v>
      </c>
      <c r="AG69" s="229" t="e">
        <f t="shared" si="46"/>
        <v>#DIV/0!</v>
      </c>
      <c r="AH69" s="229" t="e">
        <f t="shared" si="46"/>
        <v>#DIV/0!</v>
      </c>
      <c r="AI69" s="229" t="e">
        <f t="shared" si="46"/>
        <v>#DIV/0!</v>
      </c>
      <c r="AJ69" s="229" t="e">
        <f t="shared" si="46"/>
        <v>#DIV/0!</v>
      </c>
      <c r="AK69" s="230" t="e">
        <f t="shared" si="46"/>
        <v>#DIV/0!</v>
      </c>
      <c r="AL69" s="231" t="e">
        <f t="shared" si="45"/>
        <v>#DIV/0!</v>
      </c>
      <c r="AM69" s="80"/>
    </row>
    <row r="70" spans="1:39" s="81" customFormat="1" x14ac:dyDescent="0.25">
      <c r="A70" s="77"/>
      <c r="B70" s="226" t="s">
        <v>170</v>
      </c>
      <c r="C70" s="121" t="e">
        <f>+((C64+C60)*1000)/(C65)</f>
        <v>#DIV/0!</v>
      </c>
      <c r="D70" s="121" t="e">
        <f t="shared" ref="D70:AL70" si="47">+((D64+D60)*1000)/(D65)</f>
        <v>#DIV/0!</v>
      </c>
      <c r="E70" s="121" t="e">
        <f t="shared" si="47"/>
        <v>#DIV/0!</v>
      </c>
      <c r="F70" s="121" t="e">
        <f t="shared" si="47"/>
        <v>#DIV/0!</v>
      </c>
      <c r="G70" s="121" t="e">
        <f t="shared" si="47"/>
        <v>#DIV/0!</v>
      </c>
      <c r="H70" s="121" t="e">
        <f t="shared" si="47"/>
        <v>#DIV/0!</v>
      </c>
      <c r="I70" s="121" t="e">
        <f t="shared" si="47"/>
        <v>#DIV/0!</v>
      </c>
      <c r="J70" s="121" t="e">
        <f t="shared" si="47"/>
        <v>#DIV/0!</v>
      </c>
      <c r="K70" s="121" t="e">
        <f t="shared" si="47"/>
        <v>#DIV/0!</v>
      </c>
      <c r="L70" s="121" t="e">
        <f t="shared" si="47"/>
        <v>#DIV/0!</v>
      </c>
      <c r="M70" s="121" t="e">
        <f t="shared" si="47"/>
        <v>#DIV/0!</v>
      </c>
      <c r="N70" s="121" t="e">
        <f t="shared" si="47"/>
        <v>#DIV/0!</v>
      </c>
      <c r="O70" s="121" t="e">
        <f t="shared" si="47"/>
        <v>#DIV/0!</v>
      </c>
      <c r="P70" s="121" t="e">
        <f t="shared" si="47"/>
        <v>#DIV/0!</v>
      </c>
      <c r="Q70" s="121" t="e">
        <f t="shared" si="47"/>
        <v>#DIV/0!</v>
      </c>
      <c r="R70" s="121" t="e">
        <f t="shared" si="47"/>
        <v>#DIV/0!</v>
      </c>
      <c r="S70" s="121" t="e">
        <f t="shared" si="47"/>
        <v>#DIV/0!</v>
      </c>
      <c r="T70" s="121" t="e">
        <f t="shared" si="47"/>
        <v>#DIV/0!</v>
      </c>
      <c r="U70" s="121" t="e">
        <f t="shared" si="47"/>
        <v>#DIV/0!</v>
      </c>
      <c r="V70" s="121" t="e">
        <f t="shared" si="47"/>
        <v>#DIV/0!</v>
      </c>
      <c r="W70" s="121" t="e">
        <f t="shared" si="47"/>
        <v>#DIV/0!</v>
      </c>
      <c r="X70" s="121" t="e">
        <f t="shared" si="47"/>
        <v>#DIV/0!</v>
      </c>
      <c r="Y70" s="121" t="e">
        <f t="shared" si="47"/>
        <v>#DIV/0!</v>
      </c>
      <c r="Z70" s="121" t="e">
        <f t="shared" ref="Z70:AK70" si="48">+((Z64+Z60)*1000)/(Z65)</f>
        <v>#DIV/0!</v>
      </c>
      <c r="AA70" s="121" t="e">
        <f t="shared" si="48"/>
        <v>#DIV/0!</v>
      </c>
      <c r="AB70" s="121" t="e">
        <f t="shared" si="48"/>
        <v>#DIV/0!</v>
      </c>
      <c r="AC70" s="121" t="e">
        <f t="shared" si="48"/>
        <v>#DIV/0!</v>
      </c>
      <c r="AD70" s="121" t="e">
        <f t="shared" si="48"/>
        <v>#DIV/0!</v>
      </c>
      <c r="AE70" s="121" t="e">
        <f t="shared" si="48"/>
        <v>#DIV/0!</v>
      </c>
      <c r="AF70" s="121" t="e">
        <f t="shared" si="48"/>
        <v>#DIV/0!</v>
      </c>
      <c r="AG70" s="121" t="e">
        <f t="shared" si="48"/>
        <v>#DIV/0!</v>
      </c>
      <c r="AH70" s="121" t="e">
        <f t="shared" si="48"/>
        <v>#DIV/0!</v>
      </c>
      <c r="AI70" s="121" t="e">
        <f t="shared" si="48"/>
        <v>#DIV/0!</v>
      </c>
      <c r="AJ70" s="121" t="e">
        <f t="shared" si="48"/>
        <v>#DIV/0!</v>
      </c>
      <c r="AK70" s="122" t="e">
        <f t="shared" si="48"/>
        <v>#DIV/0!</v>
      </c>
      <c r="AL70" s="123" t="e">
        <f t="shared" si="47"/>
        <v>#DIV/0!</v>
      </c>
      <c r="AM70" s="80"/>
    </row>
    <row r="71" spans="1:39" s="81" customFormat="1" ht="30.75" thickBot="1" x14ac:dyDescent="0.3">
      <c r="A71" s="77"/>
      <c r="B71" s="240" t="s">
        <v>159</v>
      </c>
      <c r="C71" s="241" t="e">
        <f>+(C60*100000)/((C66*1000))</f>
        <v>#DIV/0!</v>
      </c>
      <c r="D71" s="241" t="e">
        <f t="shared" ref="D71:AL71" si="49">+(D60*100000)/((D66*1000))</f>
        <v>#DIV/0!</v>
      </c>
      <c r="E71" s="241" t="e">
        <f t="shared" si="49"/>
        <v>#DIV/0!</v>
      </c>
      <c r="F71" s="241" t="e">
        <f t="shared" si="49"/>
        <v>#DIV/0!</v>
      </c>
      <c r="G71" s="241" t="e">
        <f t="shared" si="49"/>
        <v>#DIV/0!</v>
      </c>
      <c r="H71" s="241" t="e">
        <f t="shared" si="49"/>
        <v>#DIV/0!</v>
      </c>
      <c r="I71" s="241" t="e">
        <f t="shared" si="49"/>
        <v>#DIV/0!</v>
      </c>
      <c r="J71" s="241" t="e">
        <f t="shared" si="49"/>
        <v>#DIV/0!</v>
      </c>
      <c r="K71" s="241" t="e">
        <f t="shared" si="49"/>
        <v>#DIV/0!</v>
      </c>
      <c r="L71" s="241" t="e">
        <f t="shared" si="49"/>
        <v>#DIV/0!</v>
      </c>
      <c r="M71" s="241" t="e">
        <f t="shared" si="49"/>
        <v>#DIV/0!</v>
      </c>
      <c r="N71" s="241" t="e">
        <f t="shared" si="49"/>
        <v>#DIV/0!</v>
      </c>
      <c r="O71" s="241" t="e">
        <f t="shared" si="49"/>
        <v>#DIV/0!</v>
      </c>
      <c r="P71" s="241" t="e">
        <f t="shared" si="49"/>
        <v>#DIV/0!</v>
      </c>
      <c r="Q71" s="241" t="e">
        <f t="shared" si="49"/>
        <v>#DIV/0!</v>
      </c>
      <c r="R71" s="241" t="e">
        <f t="shared" si="49"/>
        <v>#DIV/0!</v>
      </c>
      <c r="S71" s="241" t="e">
        <f t="shared" si="49"/>
        <v>#DIV/0!</v>
      </c>
      <c r="T71" s="241" t="e">
        <f t="shared" si="49"/>
        <v>#DIV/0!</v>
      </c>
      <c r="U71" s="241" t="e">
        <f t="shared" si="49"/>
        <v>#DIV/0!</v>
      </c>
      <c r="V71" s="241" t="e">
        <f t="shared" si="49"/>
        <v>#DIV/0!</v>
      </c>
      <c r="W71" s="241" t="e">
        <f t="shared" si="49"/>
        <v>#DIV/0!</v>
      </c>
      <c r="X71" s="241" t="e">
        <f t="shared" si="49"/>
        <v>#DIV/0!</v>
      </c>
      <c r="Y71" s="241" t="e">
        <f t="shared" si="49"/>
        <v>#DIV/0!</v>
      </c>
      <c r="Z71" s="241" t="e">
        <f t="shared" ref="Z71:AK71" si="50">+(Z60*100000)/((Z66*1000))</f>
        <v>#DIV/0!</v>
      </c>
      <c r="AA71" s="241" t="e">
        <f t="shared" si="50"/>
        <v>#DIV/0!</v>
      </c>
      <c r="AB71" s="241" t="e">
        <f t="shared" si="50"/>
        <v>#DIV/0!</v>
      </c>
      <c r="AC71" s="241" t="e">
        <f t="shared" si="50"/>
        <v>#DIV/0!</v>
      </c>
      <c r="AD71" s="241" t="e">
        <f t="shared" si="50"/>
        <v>#DIV/0!</v>
      </c>
      <c r="AE71" s="241" t="e">
        <f t="shared" si="50"/>
        <v>#DIV/0!</v>
      </c>
      <c r="AF71" s="241" t="e">
        <f t="shared" si="50"/>
        <v>#DIV/0!</v>
      </c>
      <c r="AG71" s="241" t="e">
        <f t="shared" si="50"/>
        <v>#DIV/0!</v>
      </c>
      <c r="AH71" s="241" t="e">
        <f t="shared" si="50"/>
        <v>#DIV/0!</v>
      </c>
      <c r="AI71" s="241" t="e">
        <f t="shared" si="50"/>
        <v>#DIV/0!</v>
      </c>
      <c r="AJ71" s="241" t="e">
        <f t="shared" si="50"/>
        <v>#DIV/0!</v>
      </c>
      <c r="AK71" s="242" t="e">
        <f t="shared" si="50"/>
        <v>#DIV/0!</v>
      </c>
      <c r="AL71" s="243" t="e">
        <f t="shared" si="49"/>
        <v>#DIV/0!</v>
      </c>
      <c r="AM71" s="80"/>
    </row>
    <row r="72" spans="1:39" x14ac:dyDescent="0.25">
      <c r="AL72" s="13"/>
    </row>
    <row r="73" spans="1:39" x14ac:dyDescent="0.25">
      <c r="AL73" s="13"/>
    </row>
    <row r="74" spans="1:39" s="81" customFormat="1" ht="21" x14ac:dyDescent="0.35">
      <c r="A74" s="77"/>
      <c r="B74" s="109" t="s">
        <v>92</v>
      </c>
      <c r="C74" s="161"/>
      <c r="D74" s="116"/>
      <c r="E74" s="116"/>
      <c r="F74" s="116"/>
      <c r="G74" s="116"/>
      <c r="H74" s="80"/>
      <c r="I74" s="80"/>
      <c r="J74" s="80"/>
      <c r="K74" s="80" t="s">
        <v>106</v>
      </c>
      <c r="L74" s="80"/>
      <c r="M74" s="160"/>
      <c r="N74" s="79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13"/>
      <c r="AM74" s="99"/>
    </row>
    <row r="75" spans="1:39" s="81" customFormat="1" ht="15.75" thickBot="1" x14ac:dyDescent="0.3">
      <c r="A75" s="77"/>
      <c r="B75" s="77"/>
      <c r="C75" s="108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13"/>
      <c r="AM75" s="99"/>
    </row>
    <row r="76" spans="1:39" s="81" customFormat="1" x14ac:dyDescent="0.25">
      <c r="A76" s="77"/>
      <c r="B76" s="575" t="s">
        <v>93</v>
      </c>
      <c r="C76" s="57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3"/>
      <c r="AL76" s="164"/>
      <c r="AM76" s="99"/>
    </row>
    <row r="77" spans="1:39" s="81" customFormat="1" x14ac:dyDescent="0.25">
      <c r="A77" s="77"/>
      <c r="B77" s="576" t="s">
        <v>94</v>
      </c>
      <c r="C77" s="572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6"/>
      <c r="AL77" s="167"/>
      <c r="AM77" s="99"/>
    </row>
    <row r="78" spans="1:39" s="81" customFormat="1" x14ac:dyDescent="0.25">
      <c r="A78" s="77"/>
      <c r="B78" s="576" t="s">
        <v>89</v>
      </c>
      <c r="C78" s="572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6"/>
      <c r="AL78" s="167"/>
      <c r="AM78" s="99"/>
    </row>
    <row r="79" spans="1:39" s="81" customFormat="1" x14ac:dyDescent="0.25">
      <c r="A79" s="77"/>
      <c r="B79" s="576" t="s">
        <v>90</v>
      </c>
      <c r="C79" s="5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4"/>
      <c r="AL79" s="175"/>
      <c r="AM79" s="99"/>
    </row>
    <row r="80" spans="1:39" s="81" customFormat="1" x14ac:dyDescent="0.25">
      <c r="A80" s="77"/>
      <c r="B80" s="576" t="s">
        <v>91</v>
      </c>
      <c r="C80" s="574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9"/>
      <c r="AL80" s="170"/>
    </row>
    <row r="81" spans="1:39" s="81" customFormat="1" ht="15.75" thickBot="1" x14ac:dyDescent="0.3">
      <c r="A81" s="77"/>
      <c r="B81" s="577" t="s">
        <v>104</v>
      </c>
      <c r="C81" s="566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7"/>
      <c r="AC81" s="567"/>
      <c r="AD81" s="567"/>
      <c r="AE81" s="567"/>
      <c r="AF81" s="567"/>
      <c r="AG81" s="567"/>
      <c r="AH81" s="567"/>
      <c r="AI81" s="567"/>
      <c r="AJ81" s="567"/>
      <c r="AK81" s="606"/>
      <c r="AL81" s="171"/>
      <c r="AM81" s="99"/>
    </row>
    <row r="82" spans="1:39" s="81" customFormat="1" ht="15.75" thickBot="1" x14ac:dyDescent="0.3">
      <c r="A82" s="77"/>
      <c r="B82" s="112"/>
      <c r="C82" s="113"/>
      <c r="D82" s="113"/>
      <c r="E82" s="113"/>
      <c r="F82" s="113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5"/>
      <c r="AL82" s="13"/>
      <c r="AM82" s="99"/>
    </row>
    <row r="83" spans="1:39" s="81" customFormat="1" x14ac:dyDescent="0.25">
      <c r="A83" s="77"/>
      <c r="B83" s="110" t="s">
        <v>95</v>
      </c>
      <c r="C83" s="223">
        <f>+C76*C78*C77</f>
        <v>0</v>
      </c>
      <c r="D83" s="223">
        <f t="shared" ref="D83:AL83" si="51">+D76*D78*D77</f>
        <v>0</v>
      </c>
      <c r="E83" s="223">
        <f t="shared" si="51"/>
        <v>0</v>
      </c>
      <c r="F83" s="223">
        <f t="shared" si="51"/>
        <v>0</v>
      </c>
      <c r="G83" s="223">
        <f t="shared" si="51"/>
        <v>0</v>
      </c>
      <c r="H83" s="223">
        <f t="shared" si="51"/>
        <v>0</v>
      </c>
      <c r="I83" s="223">
        <f t="shared" si="51"/>
        <v>0</v>
      </c>
      <c r="J83" s="223">
        <f t="shared" si="51"/>
        <v>0</v>
      </c>
      <c r="K83" s="223">
        <f t="shared" si="51"/>
        <v>0</v>
      </c>
      <c r="L83" s="223">
        <f t="shared" si="51"/>
        <v>0</v>
      </c>
      <c r="M83" s="223">
        <f t="shared" si="51"/>
        <v>0</v>
      </c>
      <c r="N83" s="223">
        <f t="shared" si="51"/>
        <v>0</v>
      </c>
      <c r="O83" s="223">
        <f t="shared" si="51"/>
        <v>0</v>
      </c>
      <c r="P83" s="223">
        <f t="shared" si="51"/>
        <v>0</v>
      </c>
      <c r="Q83" s="223">
        <f t="shared" si="51"/>
        <v>0</v>
      </c>
      <c r="R83" s="223">
        <f t="shared" si="51"/>
        <v>0</v>
      </c>
      <c r="S83" s="223">
        <f t="shared" si="51"/>
        <v>0</v>
      </c>
      <c r="T83" s="223">
        <f t="shared" si="51"/>
        <v>0</v>
      </c>
      <c r="U83" s="223">
        <f t="shared" si="51"/>
        <v>0</v>
      </c>
      <c r="V83" s="223">
        <f t="shared" si="51"/>
        <v>0</v>
      </c>
      <c r="W83" s="223">
        <f t="shared" si="51"/>
        <v>0</v>
      </c>
      <c r="X83" s="223">
        <f t="shared" si="51"/>
        <v>0</v>
      </c>
      <c r="Y83" s="223">
        <f t="shared" si="51"/>
        <v>0</v>
      </c>
      <c r="Z83" s="223">
        <f t="shared" ref="Z83:AK83" si="52">+Z76*Z78*Z77</f>
        <v>0</v>
      </c>
      <c r="AA83" s="223">
        <f t="shared" si="52"/>
        <v>0</v>
      </c>
      <c r="AB83" s="223">
        <f t="shared" si="52"/>
        <v>0</v>
      </c>
      <c r="AC83" s="223">
        <f t="shared" si="52"/>
        <v>0</v>
      </c>
      <c r="AD83" s="223">
        <f t="shared" si="52"/>
        <v>0</v>
      </c>
      <c r="AE83" s="223">
        <f t="shared" si="52"/>
        <v>0</v>
      </c>
      <c r="AF83" s="223">
        <f t="shared" si="52"/>
        <v>0</v>
      </c>
      <c r="AG83" s="223">
        <f t="shared" si="52"/>
        <v>0</v>
      </c>
      <c r="AH83" s="223">
        <f t="shared" si="52"/>
        <v>0</v>
      </c>
      <c r="AI83" s="223">
        <f t="shared" si="52"/>
        <v>0</v>
      </c>
      <c r="AJ83" s="223">
        <f t="shared" si="52"/>
        <v>0</v>
      </c>
      <c r="AK83" s="224">
        <f t="shared" si="52"/>
        <v>0</v>
      </c>
      <c r="AL83" s="225">
        <f t="shared" si="51"/>
        <v>0</v>
      </c>
      <c r="AM83" s="80"/>
    </row>
    <row r="84" spans="1:39" s="81" customFormat="1" x14ac:dyDescent="0.25">
      <c r="A84" s="77"/>
      <c r="B84" s="226" t="s">
        <v>101</v>
      </c>
      <c r="C84" s="121">
        <f>+C83*C79</f>
        <v>0</v>
      </c>
      <c r="D84" s="121">
        <f t="shared" ref="D84:AL84" si="53">+D83*D79</f>
        <v>0</v>
      </c>
      <c r="E84" s="121">
        <f t="shared" si="53"/>
        <v>0</v>
      </c>
      <c r="F84" s="121">
        <f t="shared" si="53"/>
        <v>0</v>
      </c>
      <c r="G84" s="121">
        <f t="shared" si="53"/>
        <v>0</v>
      </c>
      <c r="H84" s="121">
        <f t="shared" si="53"/>
        <v>0</v>
      </c>
      <c r="I84" s="121">
        <f t="shared" si="53"/>
        <v>0</v>
      </c>
      <c r="J84" s="121">
        <f t="shared" si="53"/>
        <v>0</v>
      </c>
      <c r="K84" s="121">
        <f t="shared" si="53"/>
        <v>0</v>
      </c>
      <c r="L84" s="121">
        <f t="shared" si="53"/>
        <v>0</v>
      </c>
      <c r="M84" s="121">
        <f t="shared" si="53"/>
        <v>0</v>
      </c>
      <c r="N84" s="121">
        <f t="shared" si="53"/>
        <v>0</v>
      </c>
      <c r="O84" s="121">
        <f t="shared" si="53"/>
        <v>0</v>
      </c>
      <c r="P84" s="121">
        <f t="shared" si="53"/>
        <v>0</v>
      </c>
      <c r="Q84" s="121">
        <f t="shared" si="53"/>
        <v>0</v>
      </c>
      <c r="R84" s="121">
        <f t="shared" si="53"/>
        <v>0</v>
      </c>
      <c r="S84" s="121">
        <f t="shared" si="53"/>
        <v>0</v>
      </c>
      <c r="T84" s="121">
        <f t="shared" si="53"/>
        <v>0</v>
      </c>
      <c r="U84" s="121">
        <f t="shared" si="53"/>
        <v>0</v>
      </c>
      <c r="V84" s="121">
        <f t="shared" si="53"/>
        <v>0</v>
      </c>
      <c r="W84" s="121">
        <f t="shared" si="53"/>
        <v>0</v>
      </c>
      <c r="X84" s="121">
        <f t="shared" si="53"/>
        <v>0</v>
      </c>
      <c r="Y84" s="121">
        <f t="shared" si="53"/>
        <v>0</v>
      </c>
      <c r="Z84" s="121">
        <f t="shared" ref="Z84:AK84" si="54">+Z83*Z79</f>
        <v>0</v>
      </c>
      <c r="AA84" s="121">
        <f t="shared" si="54"/>
        <v>0</v>
      </c>
      <c r="AB84" s="121">
        <f t="shared" si="54"/>
        <v>0</v>
      </c>
      <c r="AC84" s="121">
        <f t="shared" si="54"/>
        <v>0</v>
      </c>
      <c r="AD84" s="121">
        <f t="shared" si="54"/>
        <v>0</v>
      </c>
      <c r="AE84" s="121">
        <f t="shared" si="54"/>
        <v>0</v>
      </c>
      <c r="AF84" s="121">
        <f t="shared" si="54"/>
        <v>0</v>
      </c>
      <c r="AG84" s="121">
        <f t="shared" si="54"/>
        <v>0</v>
      </c>
      <c r="AH84" s="121">
        <f t="shared" si="54"/>
        <v>0</v>
      </c>
      <c r="AI84" s="121">
        <f t="shared" si="54"/>
        <v>0</v>
      </c>
      <c r="AJ84" s="121">
        <f t="shared" si="54"/>
        <v>0</v>
      </c>
      <c r="AK84" s="122">
        <f t="shared" si="54"/>
        <v>0</v>
      </c>
      <c r="AL84" s="123">
        <f t="shared" si="53"/>
        <v>0</v>
      </c>
      <c r="AM84" s="80"/>
    </row>
    <row r="85" spans="1:39" s="81" customFormat="1" ht="30" x14ac:dyDescent="0.25">
      <c r="A85" s="77"/>
      <c r="B85" s="227" t="s">
        <v>103</v>
      </c>
      <c r="C85" s="121">
        <f>+(C83*C79*C80)/1000</f>
        <v>0</v>
      </c>
      <c r="D85" s="121">
        <f t="shared" ref="D85:AL85" si="55">+(D83*D79*D80)/1000</f>
        <v>0</v>
      </c>
      <c r="E85" s="121">
        <f t="shared" si="55"/>
        <v>0</v>
      </c>
      <c r="F85" s="121">
        <f t="shared" si="55"/>
        <v>0</v>
      </c>
      <c r="G85" s="121">
        <f t="shared" si="55"/>
        <v>0</v>
      </c>
      <c r="H85" s="121">
        <f t="shared" si="55"/>
        <v>0</v>
      </c>
      <c r="I85" s="121">
        <f t="shared" si="55"/>
        <v>0</v>
      </c>
      <c r="J85" s="121">
        <f t="shared" si="55"/>
        <v>0</v>
      </c>
      <c r="K85" s="121">
        <f t="shared" si="55"/>
        <v>0</v>
      </c>
      <c r="L85" s="121">
        <f t="shared" si="55"/>
        <v>0</v>
      </c>
      <c r="M85" s="121">
        <f t="shared" si="55"/>
        <v>0</v>
      </c>
      <c r="N85" s="121">
        <f t="shared" si="55"/>
        <v>0</v>
      </c>
      <c r="O85" s="121">
        <f t="shared" si="55"/>
        <v>0</v>
      </c>
      <c r="P85" s="121">
        <f t="shared" si="55"/>
        <v>0</v>
      </c>
      <c r="Q85" s="121">
        <f t="shared" si="55"/>
        <v>0</v>
      </c>
      <c r="R85" s="121">
        <f t="shared" si="55"/>
        <v>0</v>
      </c>
      <c r="S85" s="121">
        <f t="shared" si="55"/>
        <v>0</v>
      </c>
      <c r="T85" s="121">
        <f t="shared" si="55"/>
        <v>0</v>
      </c>
      <c r="U85" s="121">
        <f t="shared" si="55"/>
        <v>0</v>
      </c>
      <c r="V85" s="121">
        <f t="shared" si="55"/>
        <v>0</v>
      </c>
      <c r="W85" s="121">
        <f t="shared" si="55"/>
        <v>0</v>
      </c>
      <c r="X85" s="121">
        <f t="shared" si="55"/>
        <v>0</v>
      </c>
      <c r="Y85" s="121">
        <f t="shared" si="55"/>
        <v>0</v>
      </c>
      <c r="Z85" s="121">
        <f t="shared" ref="Z85:AK85" si="56">+(Z83*Z79*Z80)/1000</f>
        <v>0</v>
      </c>
      <c r="AA85" s="121">
        <f t="shared" si="56"/>
        <v>0</v>
      </c>
      <c r="AB85" s="121">
        <f t="shared" si="56"/>
        <v>0</v>
      </c>
      <c r="AC85" s="121">
        <f t="shared" si="56"/>
        <v>0</v>
      </c>
      <c r="AD85" s="121">
        <f t="shared" si="56"/>
        <v>0</v>
      </c>
      <c r="AE85" s="121">
        <f t="shared" si="56"/>
        <v>0</v>
      </c>
      <c r="AF85" s="121">
        <f t="shared" si="56"/>
        <v>0</v>
      </c>
      <c r="AG85" s="121">
        <f t="shared" si="56"/>
        <v>0</v>
      </c>
      <c r="AH85" s="121">
        <f t="shared" si="56"/>
        <v>0</v>
      </c>
      <c r="AI85" s="121">
        <f t="shared" si="56"/>
        <v>0</v>
      </c>
      <c r="AJ85" s="121">
        <f t="shared" si="56"/>
        <v>0</v>
      </c>
      <c r="AK85" s="122">
        <f t="shared" si="56"/>
        <v>0</v>
      </c>
      <c r="AL85" s="123">
        <f t="shared" si="55"/>
        <v>0</v>
      </c>
      <c r="AM85" s="80"/>
    </row>
    <row r="86" spans="1:39" s="81" customFormat="1" x14ac:dyDescent="0.25">
      <c r="A86" s="77"/>
      <c r="B86" s="228" t="s">
        <v>171</v>
      </c>
      <c r="C86" s="121">
        <f>+$O$1*C76*C77/1000</f>
        <v>0</v>
      </c>
      <c r="D86" s="121">
        <f t="shared" ref="D86:AL86" si="57">+$O$1*D76*D77/1000</f>
        <v>0</v>
      </c>
      <c r="E86" s="121">
        <f t="shared" si="57"/>
        <v>0</v>
      </c>
      <c r="F86" s="121">
        <f t="shared" si="57"/>
        <v>0</v>
      </c>
      <c r="G86" s="121">
        <f t="shared" si="57"/>
        <v>0</v>
      </c>
      <c r="H86" s="121">
        <f t="shared" si="57"/>
        <v>0</v>
      </c>
      <c r="I86" s="121">
        <f t="shared" si="57"/>
        <v>0</v>
      </c>
      <c r="J86" s="121">
        <f t="shared" si="57"/>
        <v>0</v>
      </c>
      <c r="K86" s="121">
        <f t="shared" si="57"/>
        <v>0</v>
      </c>
      <c r="L86" s="121">
        <f t="shared" si="57"/>
        <v>0</v>
      </c>
      <c r="M86" s="121">
        <f t="shared" si="57"/>
        <v>0</v>
      </c>
      <c r="N86" s="121">
        <f t="shared" si="57"/>
        <v>0</v>
      </c>
      <c r="O86" s="121">
        <f t="shared" si="57"/>
        <v>0</v>
      </c>
      <c r="P86" s="121">
        <f t="shared" si="57"/>
        <v>0</v>
      </c>
      <c r="Q86" s="121">
        <f t="shared" si="57"/>
        <v>0</v>
      </c>
      <c r="R86" s="121">
        <f t="shared" si="57"/>
        <v>0</v>
      </c>
      <c r="S86" s="121">
        <f t="shared" si="57"/>
        <v>0</v>
      </c>
      <c r="T86" s="121">
        <f t="shared" si="57"/>
        <v>0</v>
      </c>
      <c r="U86" s="121">
        <f t="shared" si="57"/>
        <v>0</v>
      </c>
      <c r="V86" s="121">
        <f t="shared" si="57"/>
        <v>0</v>
      </c>
      <c r="W86" s="121">
        <f t="shared" si="57"/>
        <v>0</v>
      </c>
      <c r="X86" s="121">
        <f t="shared" si="57"/>
        <v>0</v>
      </c>
      <c r="Y86" s="121">
        <f t="shared" si="57"/>
        <v>0</v>
      </c>
      <c r="Z86" s="121">
        <f t="shared" ref="Z86:AK86" si="58">+$O$1*Z76*Z77/1000</f>
        <v>0</v>
      </c>
      <c r="AA86" s="121">
        <f t="shared" si="58"/>
        <v>0</v>
      </c>
      <c r="AB86" s="121">
        <f t="shared" si="58"/>
        <v>0</v>
      </c>
      <c r="AC86" s="121">
        <f t="shared" si="58"/>
        <v>0</v>
      </c>
      <c r="AD86" s="121">
        <f t="shared" si="58"/>
        <v>0</v>
      </c>
      <c r="AE86" s="121">
        <f t="shared" si="58"/>
        <v>0</v>
      </c>
      <c r="AF86" s="121">
        <f t="shared" si="58"/>
        <v>0</v>
      </c>
      <c r="AG86" s="121">
        <f t="shared" si="58"/>
        <v>0</v>
      </c>
      <c r="AH86" s="121">
        <f t="shared" si="58"/>
        <v>0</v>
      </c>
      <c r="AI86" s="121">
        <f t="shared" si="58"/>
        <v>0</v>
      </c>
      <c r="AJ86" s="121">
        <f t="shared" si="58"/>
        <v>0</v>
      </c>
      <c r="AK86" s="122">
        <f t="shared" si="58"/>
        <v>0</v>
      </c>
      <c r="AL86" s="123">
        <f t="shared" si="57"/>
        <v>0</v>
      </c>
      <c r="AM86" s="80"/>
    </row>
    <row r="87" spans="1:39" s="81" customFormat="1" ht="30" x14ac:dyDescent="0.25">
      <c r="A87" s="77"/>
      <c r="B87" s="120" t="s">
        <v>99</v>
      </c>
      <c r="C87" s="121">
        <f>+(C84*C86*1000)/1000000</f>
        <v>0</v>
      </c>
      <c r="D87" s="121">
        <f t="shared" ref="D87:AL87" si="59">+(D84*D86*1000)/1000000</f>
        <v>0</v>
      </c>
      <c r="E87" s="121">
        <f t="shared" si="59"/>
        <v>0</v>
      </c>
      <c r="F87" s="121">
        <f t="shared" si="59"/>
        <v>0</v>
      </c>
      <c r="G87" s="121">
        <f t="shared" si="59"/>
        <v>0</v>
      </c>
      <c r="H87" s="121">
        <f t="shared" si="59"/>
        <v>0</v>
      </c>
      <c r="I87" s="121">
        <f t="shared" si="59"/>
        <v>0</v>
      </c>
      <c r="J87" s="121">
        <f t="shared" si="59"/>
        <v>0</v>
      </c>
      <c r="K87" s="121">
        <f t="shared" si="59"/>
        <v>0</v>
      </c>
      <c r="L87" s="121">
        <f t="shared" si="59"/>
        <v>0</v>
      </c>
      <c r="M87" s="121">
        <f t="shared" si="59"/>
        <v>0</v>
      </c>
      <c r="N87" s="121">
        <f t="shared" si="59"/>
        <v>0</v>
      </c>
      <c r="O87" s="121">
        <f t="shared" si="59"/>
        <v>0</v>
      </c>
      <c r="P87" s="121">
        <f t="shared" si="59"/>
        <v>0</v>
      </c>
      <c r="Q87" s="121">
        <f t="shared" si="59"/>
        <v>0</v>
      </c>
      <c r="R87" s="121">
        <f t="shared" si="59"/>
        <v>0</v>
      </c>
      <c r="S87" s="121">
        <f t="shared" si="59"/>
        <v>0</v>
      </c>
      <c r="T87" s="121">
        <f t="shared" si="59"/>
        <v>0</v>
      </c>
      <c r="U87" s="121">
        <f t="shared" si="59"/>
        <v>0</v>
      </c>
      <c r="V87" s="121">
        <f t="shared" si="59"/>
        <v>0</v>
      </c>
      <c r="W87" s="121">
        <f t="shared" si="59"/>
        <v>0</v>
      </c>
      <c r="X87" s="121">
        <f t="shared" si="59"/>
        <v>0</v>
      </c>
      <c r="Y87" s="121">
        <f t="shared" si="59"/>
        <v>0</v>
      </c>
      <c r="Z87" s="121">
        <f t="shared" ref="Z87:AK87" si="60">+(Z84*Z86*1000)/1000000</f>
        <v>0</v>
      </c>
      <c r="AA87" s="121">
        <f t="shared" si="60"/>
        <v>0</v>
      </c>
      <c r="AB87" s="121">
        <f t="shared" si="60"/>
        <v>0</v>
      </c>
      <c r="AC87" s="121">
        <f t="shared" si="60"/>
        <v>0</v>
      </c>
      <c r="AD87" s="121">
        <f t="shared" si="60"/>
        <v>0</v>
      </c>
      <c r="AE87" s="121">
        <f t="shared" si="60"/>
        <v>0</v>
      </c>
      <c r="AF87" s="121">
        <f t="shared" si="60"/>
        <v>0</v>
      </c>
      <c r="AG87" s="121">
        <f t="shared" si="60"/>
        <v>0</v>
      </c>
      <c r="AH87" s="121">
        <f t="shared" si="60"/>
        <v>0</v>
      </c>
      <c r="AI87" s="121">
        <f t="shared" si="60"/>
        <v>0</v>
      </c>
      <c r="AJ87" s="121">
        <f t="shared" si="60"/>
        <v>0</v>
      </c>
      <c r="AK87" s="122">
        <f t="shared" si="60"/>
        <v>0</v>
      </c>
      <c r="AL87" s="123">
        <f t="shared" si="59"/>
        <v>0</v>
      </c>
      <c r="AM87" s="80"/>
    </row>
    <row r="88" spans="1:39" s="81" customFormat="1" ht="30" x14ac:dyDescent="0.25">
      <c r="A88" s="77"/>
      <c r="B88" s="120" t="s">
        <v>100</v>
      </c>
      <c r="C88" s="121">
        <f>+(C83*C86*1000)/1000000</f>
        <v>0</v>
      </c>
      <c r="D88" s="121">
        <f t="shared" ref="D88:AL88" si="61">+(D83*D86*1000)/1000000</f>
        <v>0</v>
      </c>
      <c r="E88" s="121">
        <f t="shared" si="61"/>
        <v>0</v>
      </c>
      <c r="F88" s="121">
        <f t="shared" si="61"/>
        <v>0</v>
      </c>
      <c r="G88" s="121">
        <f t="shared" si="61"/>
        <v>0</v>
      </c>
      <c r="H88" s="121">
        <f t="shared" si="61"/>
        <v>0</v>
      </c>
      <c r="I88" s="121">
        <f t="shared" si="61"/>
        <v>0</v>
      </c>
      <c r="J88" s="121">
        <f t="shared" si="61"/>
        <v>0</v>
      </c>
      <c r="K88" s="121">
        <f t="shared" si="61"/>
        <v>0</v>
      </c>
      <c r="L88" s="121">
        <f t="shared" si="61"/>
        <v>0</v>
      </c>
      <c r="M88" s="121">
        <f t="shared" si="61"/>
        <v>0</v>
      </c>
      <c r="N88" s="121">
        <f t="shared" si="61"/>
        <v>0</v>
      </c>
      <c r="O88" s="121">
        <f t="shared" si="61"/>
        <v>0</v>
      </c>
      <c r="P88" s="121">
        <f t="shared" si="61"/>
        <v>0</v>
      </c>
      <c r="Q88" s="121">
        <f t="shared" si="61"/>
        <v>0</v>
      </c>
      <c r="R88" s="121">
        <f t="shared" si="61"/>
        <v>0</v>
      </c>
      <c r="S88" s="121">
        <f t="shared" si="61"/>
        <v>0</v>
      </c>
      <c r="T88" s="121">
        <f t="shared" si="61"/>
        <v>0</v>
      </c>
      <c r="U88" s="121">
        <f t="shared" si="61"/>
        <v>0</v>
      </c>
      <c r="V88" s="121">
        <f t="shared" si="61"/>
        <v>0</v>
      </c>
      <c r="W88" s="121">
        <f t="shared" si="61"/>
        <v>0</v>
      </c>
      <c r="X88" s="121">
        <f t="shared" si="61"/>
        <v>0</v>
      </c>
      <c r="Y88" s="121">
        <f t="shared" si="61"/>
        <v>0</v>
      </c>
      <c r="Z88" s="121">
        <f t="shared" ref="Z88:AK88" si="62">+(Z83*Z86*1000)/1000000</f>
        <v>0</v>
      </c>
      <c r="AA88" s="121">
        <f t="shared" si="62"/>
        <v>0</v>
      </c>
      <c r="AB88" s="121">
        <f t="shared" si="62"/>
        <v>0</v>
      </c>
      <c r="AC88" s="121">
        <f t="shared" si="62"/>
        <v>0</v>
      </c>
      <c r="AD88" s="121">
        <f t="shared" si="62"/>
        <v>0</v>
      </c>
      <c r="AE88" s="121">
        <f t="shared" si="62"/>
        <v>0</v>
      </c>
      <c r="AF88" s="121">
        <f t="shared" si="62"/>
        <v>0</v>
      </c>
      <c r="AG88" s="121">
        <f t="shared" si="62"/>
        <v>0</v>
      </c>
      <c r="AH88" s="121">
        <f t="shared" si="62"/>
        <v>0</v>
      </c>
      <c r="AI88" s="121">
        <f t="shared" si="62"/>
        <v>0</v>
      </c>
      <c r="AJ88" s="121">
        <f t="shared" si="62"/>
        <v>0</v>
      </c>
      <c r="AK88" s="122">
        <f t="shared" si="62"/>
        <v>0</v>
      </c>
      <c r="AL88" s="123">
        <f t="shared" si="61"/>
        <v>0</v>
      </c>
      <c r="AM88" s="80"/>
    </row>
    <row r="89" spans="1:39" s="81" customFormat="1" x14ac:dyDescent="0.25">
      <c r="A89" s="77"/>
      <c r="B89" s="226" t="s">
        <v>96</v>
      </c>
      <c r="C89" s="121" t="e">
        <f>+((C85+C81)*1000)/(C83*C79)</f>
        <v>#DIV/0!</v>
      </c>
      <c r="D89" s="121" t="e">
        <f t="shared" ref="D89:AL89" si="63">+((D85+D81)*1000)/(D83*D79)</f>
        <v>#DIV/0!</v>
      </c>
      <c r="E89" s="121" t="e">
        <f t="shared" si="63"/>
        <v>#DIV/0!</v>
      </c>
      <c r="F89" s="121" t="e">
        <f t="shared" si="63"/>
        <v>#DIV/0!</v>
      </c>
      <c r="G89" s="121" t="e">
        <f t="shared" si="63"/>
        <v>#DIV/0!</v>
      </c>
      <c r="H89" s="121" t="e">
        <f t="shared" si="63"/>
        <v>#DIV/0!</v>
      </c>
      <c r="I89" s="121" t="e">
        <f t="shared" si="63"/>
        <v>#DIV/0!</v>
      </c>
      <c r="J89" s="121" t="e">
        <f t="shared" si="63"/>
        <v>#DIV/0!</v>
      </c>
      <c r="K89" s="121" t="e">
        <f t="shared" si="63"/>
        <v>#DIV/0!</v>
      </c>
      <c r="L89" s="121" t="e">
        <f t="shared" si="63"/>
        <v>#DIV/0!</v>
      </c>
      <c r="M89" s="121" t="e">
        <f t="shared" si="63"/>
        <v>#DIV/0!</v>
      </c>
      <c r="N89" s="121" t="e">
        <f t="shared" si="63"/>
        <v>#DIV/0!</v>
      </c>
      <c r="O89" s="121" t="e">
        <f t="shared" si="63"/>
        <v>#DIV/0!</v>
      </c>
      <c r="P89" s="121" t="e">
        <f t="shared" si="63"/>
        <v>#DIV/0!</v>
      </c>
      <c r="Q89" s="121" t="e">
        <f t="shared" si="63"/>
        <v>#DIV/0!</v>
      </c>
      <c r="R89" s="121" t="e">
        <f t="shared" si="63"/>
        <v>#DIV/0!</v>
      </c>
      <c r="S89" s="121" t="e">
        <f t="shared" si="63"/>
        <v>#DIV/0!</v>
      </c>
      <c r="T89" s="121" t="e">
        <f t="shared" si="63"/>
        <v>#DIV/0!</v>
      </c>
      <c r="U89" s="121" t="e">
        <f t="shared" si="63"/>
        <v>#DIV/0!</v>
      </c>
      <c r="V89" s="121" t="e">
        <f t="shared" si="63"/>
        <v>#DIV/0!</v>
      </c>
      <c r="W89" s="121" t="e">
        <f t="shared" si="63"/>
        <v>#DIV/0!</v>
      </c>
      <c r="X89" s="121" t="e">
        <f t="shared" si="63"/>
        <v>#DIV/0!</v>
      </c>
      <c r="Y89" s="121" t="e">
        <f t="shared" si="63"/>
        <v>#DIV/0!</v>
      </c>
      <c r="Z89" s="121" t="e">
        <f t="shared" ref="Z89:AK89" si="64">+((Z85+Z81)*1000)/(Z83*Z79)</f>
        <v>#DIV/0!</v>
      </c>
      <c r="AA89" s="121" t="e">
        <f t="shared" si="64"/>
        <v>#DIV/0!</v>
      </c>
      <c r="AB89" s="121" t="e">
        <f t="shared" si="64"/>
        <v>#DIV/0!</v>
      </c>
      <c r="AC89" s="121" t="e">
        <f t="shared" si="64"/>
        <v>#DIV/0!</v>
      </c>
      <c r="AD89" s="121" t="e">
        <f t="shared" si="64"/>
        <v>#DIV/0!</v>
      </c>
      <c r="AE89" s="121" t="e">
        <f t="shared" si="64"/>
        <v>#DIV/0!</v>
      </c>
      <c r="AF89" s="121" t="e">
        <f t="shared" si="64"/>
        <v>#DIV/0!</v>
      </c>
      <c r="AG89" s="121" t="e">
        <f t="shared" si="64"/>
        <v>#DIV/0!</v>
      </c>
      <c r="AH89" s="121" t="e">
        <f t="shared" si="64"/>
        <v>#DIV/0!</v>
      </c>
      <c r="AI89" s="121" t="e">
        <f t="shared" si="64"/>
        <v>#DIV/0!</v>
      </c>
      <c r="AJ89" s="121" t="e">
        <f t="shared" si="64"/>
        <v>#DIV/0!</v>
      </c>
      <c r="AK89" s="122" t="e">
        <f t="shared" si="64"/>
        <v>#DIV/0!</v>
      </c>
      <c r="AL89" s="123" t="e">
        <f t="shared" si="63"/>
        <v>#DIV/0!</v>
      </c>
      <c r="AM89" s="80"/>
    </row>
    <row r="90" spans="1:39" s="81" customFormat="1" x14ac:dyDescent="0.25">
      <c r="A90" s="77"/>
      <c r="B90" s="226" t="s">
        <v>102</v>
      </c>
      <c r="C90" s="229" t="e">
        <f>+((C85*1000)/(C87*1000000))*100</f>
        <v>#DIV/0!</v>
      </c>
      <c r="D90" s="229" t="e">
        <f t="shared" ref="D90:AL90" si="65">+((D85*1000)/(D87*1000000))*100</f>
        <v>#DIV/0!</v>
      </c>
      <c r="E90" s="229" t="e">
        <f t="shared" si="65"/>
        <v>#DIV/0!</v>
      </c>
      <c r="F90" s="229" t="e">
        <f t="shared" si="65"/>
        <v>#DIV/0!</v>
      </c>
      <c r="G90" s="229" t="e">
        <f t="shared" si="65"/>
        <v>#DIV/0!</v>
      </c>
      <c r="H90" s="229" t="e">
        <f t="shared" si="65"/>
        <v>#DIV/0!</v>
      </c>
      <c r="I90" s="229" t="e">
        <f t="shared" si="65"/>
        <v>#DIV/0!</v>
      </c>
      <c r="J90" s="229" t="e">
        <f t="shared" si="65"/>
        <v>#DIV/0!</v>
      </c>
      <c r="K90" s="229" t="e">
        <f t="shared" si="65"/>
        <v>#DIV/0!</v>
      </c>
      <c r="L90" s="229" t="e">
        <f t="shared" si="65"/>
        <v>#DIV/0!</v>
      </c>
      <c r="M90" s="229" t="e">
        <f t="shared" si="65"/>
        <v>#DIV/0!</v>
      </c>
      <c r="N90" s="229" t="e">
        <f t="shared" si="65"/>
        <v>#DIV/0!</v>
      </c>
      <c r="O90" s="229" t="e">
        <f t="shared" si="65"/>
        <v>#DIV/0!</v>
      </c>
      <c r="P90" s="229" t="e">
        <f t="shared" si="65"/>
        <v>#DIV/0!</v>
      </c>
      <c r="Q90" s="229" t="e">
        <f t="shared" si="65"/>
        <v>#DIV/0!</v>
      </c>
      <c r="R90" s="229" t="e">
        <f t="shared" si="65"/>
        <v>#DIV/0!</v>
      </c>
      <c r="S90" s="229" t="e">
        <f t="shared" si="65"/>
        <v>#DIV/0!</v>
      </c>
      <c r="T90" s="229" t="e">
        <f t="shared" si="65"/>
        <v>#DIV/0!</v>
      </c>
      <c r="U90" s="229" t="e">
        <f t="shared" si="65"/>
        <v>#DIV/0!</v>
      </c>
      <c r="V90" s="229" t="e">
        <f t="shared" si="65"/>
        <v>#DIV/0!</v>
      </c>
      <c r="W90" s="229" t="e">
        <f t="shared" si="65"/>
        <v>#DIV/0!</v>
      </c>
      <c r="X90" s="229" t="e">
        <f t="shared" si="65"/>
        <v>#DIV/0!</v>
      </c>
      <c r="Y90" s="229" t="e">
        <f t="shared" si="65"/>
        <v>#DIV/0!</v>
      </c>
      <c r="Z90" s="229" t="e">
        <f t="shared" ref="Z90:AK90" si="66">+((Z85*1000)/(Z87*1000000))*100</f>
        <v>#DIV/0!</v>
      </c>
      <c r="AA90" s="229" t="e">
        <f t="shared" si="66"/>
        <v>#DIV/0!</v>
      </c>
      <c r="AB90" s="229" t="e">
        <f t="shared" si="66"/>
        <v>#DIV/0!</v>
      </c>
      <c r="AC90" s="229" t="e">
        <f t="shared" si="66"/>
        <v>#DIV/0!</v>
      </c>
      <c r="AD90" s="229" t="e">
        <f t="shared" si="66"/>
        <v>#DIV/0!</v>
      </c>
      <c r="AE90" s="229" t="e">
        <f t="shared" si="66"/>
        <v>#DIV/0!</v>
      </c>
      <c r="AF90" s="229" t="e">
        <f t="shared" si="66"/>
        <v>#DIV/0!</v>
      </c>
      <c r="AG90" s="229" t="e">
        <f t="shared" si="66"/>
        <v>#DIV/0!</v>
      </c>
      <c r="AH90" s="229" t="e">
        <f t="shared" si="66"/>
        <v>#DIV/0!</v>
      </c>
      <c r="AI90" s="229" t="e">
        <f t="shared" si="66"/>
        <v>#DIV/0!</v>
      </c>
      <c r="AJ90" s="229" t="e">
        <f t="shared" si="66"/>
        <v>#DIV/0!</v>
      </c>
      <c r="AK90" s="230" t="e">
        <f t="shared" si="66"/>
        <v>#DIV/0!</v>
      </c>
      <c r="AL90" s="231" t="e">
        <f t="shared" si="65"/>
        <v>#DIV/0!</v>
      </c>
      <c r="AM90" s="80"/>
    </row>
    <row r="91" spans="1:39" s="81" customFormat="1" x14ac:dyDescent="0.25">
      <c r="A91" s="77"/>
      <c r="B91" s="226" t="s">
        <v>170</v>
      </c>
      <c r="C91" s="121" t="e">
        <f>+((C85+C81)*1000)/(C86)</f>
        <v>#DIV/0!</v>
      </c>
      <c r="D91" s="121" t="e">
        <f t="shared" ref="D91:AL91" si="67">+((D85+D81)*1000)/(D86)</f>
        <v>#DIV/0!</v>
      </c>
      <c r="E91" s="121" t="e">
        <f t="shared" si="67"/>
        <v>#DIV/0!</v>
      </c>
      <c r="F91" s="121" t="e">
        <f t="shared" si="67"/>
        <v>#DIV/0!</v>
      </c>
      <c r="G91" s="121" t="e">
        <f t="shared" si="67"/>
        <v>#DIV/0!</v>
      </c>
      <c r="H91" s="121" t="e">
        <f t="shared" si="67"/>
        <v>#DIV/0!</v>
      </c>
      <c r="I91" s="121" t="e">
        <f t="shared" si="67"/>
        <v>#DIV/0!</v>
      </c>
      <c r="J91" s="121" t="e">
        <f t="shared" si="67"/>
        <v>#DIV/0!</v>
      </c>
      <c r="K91" s="121" t="e">
        <f t="shared" si="67"/>
        <v>#DIV/0!</v>
      </c>
      <c r="L91" s="121" t="e">
        <f t="shared" si="67"/>
        <v>#DIV/0!</v>
      </c>
      <c r="M91" s="121" t="e">
        <f t="shared" si="67"/>
        <v>#DIV/0!</v>
      </c>
      <c r="N91" s="121" t="e">
        <f t="shared" si="67"/>
        <v>#DIV/0!</v>
      </c>
      <c r="O91" s="121" t="e">
        <f t="shared" si="67"/>
        <v>#DIV/0!</v>
      </c>
      <c r="P91" s="121" t="e">
        <f t="shared" si="67"/>
        <v>#DIV/0!</v>
      </c>
      <c r="Q91" s="121" t="e">
        <f t="shared" si="67"/>
        <v>#DIV/0!</v>
      </c>
      <c r="R91" s="121" t="e">
        <f t="shared" si="67"/>
        <v>#DIV/0!</v>
      </c>
      <c r="S91" s="121" t="e">
        <f t="shared" si="67"/>
        <v>#DIV/0!</v>
      </c>
      <c r="T91" s="121" t="e">
        <f t="shared" si="67"/>
        <v>#DIV/0!</v>
      </c>
      <c r="U91" s="121" t="e">
        <f t="shared" si="67"/>
        <v>#DIV/0!</v>
      </c>
      <c r="V91" s="121" t="e">
        <f t="shared" si="67"/>
        <v>#DIV/0!</v>
      </c>
      <c r="W91" s="121" t="e">
        <f t="shared" si="67"/>
        <v>#DIV/0!</v>
      </c>
      <c r="X91" s="121" t="e">
        <f t="shared" si="67"/>
        <v>#DIV/0!</v>
      </c>
      <c r="Y91" s="121" t="e">
        <f t="shared" si="67"/>
        <v>#DIV/0!</v>
      </c>
      <c r="Z91" s="121" t="e">
        <f t="shared" ref="Z91:AK91" si="68">+((Z85+Z81)*1000)/(Z86)</f>
        <v>#DIV/0!</v>
      </c>
      <c r="AA91" s="121" t="e">
        <f t="shared" si="68"/>
        <v>#DIV/0!</v>
      </c>
      <c r="AB91" s="121" t="e">
        <f t="shared" si="68"/>
        <v>#DIV/0!</v>
      </c>
      <c r="AC91" s="121" t="e">
        <f t="shared" si="68"/>
        <v>#DIV/0!</v>
      </c>
      <c r="AD91" s="121" t="e">
        <f t="shared" si="68"/>
        <v>#DIV/0!</v>
      </c>
      <c r="AE91" s="121" t="e">
        <f t="shared" si="68"/>
        <v>#DIV/0!</v>
      </c>
      <c r="AF91" s="121" t="e">
        <f t="shared" si="68"/>
        <v>#DIV/0!</v>
      </c>
      <c r="AG91" s="121" t="e">
        <f t="shared" si="68"/>
        <v>#DIV/0!</v>
      </c>
      <c r="AH91" s="121" t="e">
        <f t="shared" si="68"/>
        <v>#DIV/0!</v>
      </c>
      <c r="AI91" s="121" t="e">
        <f t="shared" si="68"/>
        <v>#DIV/0!</v>
      </c>
      <c r="AJ91" s="121" t="e">
        <f t="shared" si="68"/>
        <v>#DIV/0!</v>
      </c>
      <c r="AK91" s="122" t="e">
        <f t="shared" si="68"/>
        <v>#DIV/0!</v>
      </c>
      <c r="AL91" s="123" t="e">
        <f t="shared" si="67"/>
        <v>#DIV/0!</v>
      </c>
      <c r="AM91" s="80"/>
    </row>
    <row r="92" spans="1:39" s="81" customFormat="1" ht="30.75" thickBot="1" x14ac:dyDescent="0.3">
      <c r="A92" s="77"/>
      <c r="B92" s="240" t="s">
        <v>159</v>
      </c>
      <c r="C92" s="241" t="e">
        <f>+(C81*100000)/((C87*1000))</f>
        <v>#DIV/0!</v>
      </c>
      <c r="D92" s="241" t="e">
        <f t="shared" ref="D92:AL92" si="69">+(D81*100000)/((D87*1000))</f>
        <v>#DIV/0!</v>
      </c>
      <c r="E92" s="241" t="e">
        <f t="shared" si="69"/>
        <v>#DIV/0!</v>
      </c>
      <c r="F92" s="241" t="e">
        <f t="shared" si="69"/>
        <v>#DIV/0!</v>
      </c>
      <c r="G92" s="241" t="e">
        <f t="shared" si="69"/>
        <v>#DIV/0!</v>
      </c>
      <c r="H92" s="241" t="e">
        <f t="shared" si="69"/>
        <v>#DIV/0!</v>
      </c>
      <c r="I92" s="241" t="e">
        <f t="shared" si="69"/>
        <v>#DIV/0!</v>
      </c>
      <c r="J92" s="241" t="e">
        <f t="shared" si="69"/>
        <v>#DIV/0!</v>
      </c>
      <c r="K92" s="241" t="e">
        <f t="shared" si="69"/>
        <v>#DIV/0!</v>
      </c>
      <c r="L92" s="241" t="e">
        <f t="shared" si="69"/>
        <v>#DIV/0!</v>
      </c>
      <c r="M92" s="241" t="e">
        <f t="shared" si="69"/>
        <v>#DIV/0!</v>
      </c>
      <c r="N92" s="241" t="e">
        <f t="shared" si="69"/>
        <v>#DIV/0!</v>
      </c>
      <c r="O92" s="241" t="e">
        <f t="shared" si="69"/>
        <v>#DIV/0!</v>
      </c>
      <c r="P92" s="241" t="e">
        <f t="shared" si="69"/>
        <v>#DIV/0!</v>
      </c>
      <c r="Q92" s="241" t="e">
        <f t="shared" si="69"/>
        <v>#DIV/0!</v>
      </c>
      <c r="R92" s="241" t="e">
        <f t="shared" si="69"/>
        <v>#DIV/0!</v>
      </c>
      <c r="S92" s="241" t="e">
        <f t="shared" si="69"/>
        <v>#DIV/0!</v>
      </c>
      <c r="T92" s="241" t="e">
        <f t="shared" si="69"/>
        <v>#DIV/0!</v>
      </c>
      <c r="U92" s="241" t="e">
        <f t="shared" si="69"/>
        <v>#DIV/0!</v>
      </c>
      <c r="V92" s="241" t="e">
        <f t="shared" si="69"/>
        <v>#DIV/0!</v>
      </c>
      <c r="W92" s="241" t="e">
        <f t="shared" si="69"/>
        <v>#DIV/0!</v>
      </c>
      <c r="X92" s="241" t="e">
        <f t="shared" si="69"/>
        <v>#DIV/0!</v>
      </c>
      <c r="Y92" s="241" t="e">
        <f t="shared" si="69"/>
        <v>#DIV/0!</v>
      </c>
      <c r="Z92" s="241" t="e">
        <f t="shared" ref="Z92:AK92" si="70">+(Z81*100000)/((Z87*1000))</f>
        <v>#DIV/0!</v>
      </c>
      <c r="AA92" s="241" t="e">
        <f t="shared" si="70"/>
        <v>#DIV/0!</v>
      </c>
      <c r="AB92" s="241" t="e">
        <f t="shared" si="70"/>
        <v>#DIV/0!</v>
      </c>
      <c r="AC92" s="241" t="e">
        <f t="shared" si="70"/>
        <v>#DIV/0!</v>
      </c>
      <c r="AD92" s="241" t="e">
        <f t="shared" si="70"/>
        <v>#DIV/0!</v>
      </c>
      <c r="AE92" s="241" t="e">
        <f t="shared" si="70"/>
        <v>#DIV/0!</v>
      </c>
      <c r="AF92" s="241" t="e">
        <f t="shared" si="70"/>
        <v>#DIV/0!</v>
      </c>
      <c r="AG92" s="241" t="e">
        <f t="shared" si="70"/>
        <v>#DIV/0!</v>
      </c>
      <c r="AH92" s="241" t="e">
        <f t="shared" si="70"/>
        <v>#DIV/0!</v>
      </c>
      <c r="AI92" s="241" t="e">
        <f t="shared" si="70"/>
        <v>#DIV/0!</v>
      </c>
      <c r="AJ92" s="241" t="e">
        <f t="shared" si="70"/>
        <v>#DIV/0!</v>
      </c>
      <c r="AK92" s="242" t="e">
        <f t="shared" si="70"/>
        <v>#DIV/0!</v>
      </c>
      <c r="AL92" s="243" t="e">
        <f t="shared" si="69"/>
        <v>#DIV/0!</v>
      </c>
      <c r="AM92" s="80"/>
    </row>
  </sheetData>
  <sheetProtection algorithmName="SHA-512" hashValue="7cyTi5vUpYy8wD0b4WlvTjPGkaspf7b72l4RhV/B6vlJGjBD+Qq/Wfbn9eL+GrEJfZjMvzszifmhC50PdfRKeQ==" saltValue="CoWhvEzEfwUzRxMxyuc9Iw==" spinCount="100000" sheet="1" sort="0" autoFilter="0"/>
  <mergeCells count="2">
    <mergeCell ref="A3:A34"/>
    <mergeCell ref="B3:B4"/>
  </mergeCells>
  <dataValidations count="1"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60:AK60 C81:AK81 C18:AL29" xr:uid="{00000000-0002-0000-04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2" orientation="landscape" r:id="rId1"/>
  <rowBreaks count="1" manualBreakCount="1">
    <brk id="48" max="2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6"/>
  </sheetPr>
  <dimension ref="A1:AN92"/>
  <sheetViews>
    <sheetView view="pageBreakPreview" topLeftCell="A10" zoomScale="70" zoomScaleNormal="70" zoomScaleSheetLayoutView="70" workbookViewId="0">
      <selection activeCell="P38" sqref="P38"/>
    </sheetView>
  </sheetViews>
  <sheetFormatPr baseColWidth="10" defaultRowHeight="15" x14ac:dyDescent="0.25"/>
  <cols>
    <col min="1" max="1" width="4.85546875" style="77" customWidth="1"/>
    <col min="2" max="2" width="32.140625" style="77" customWidth="1"/>
    <col min="3" max="3" width="10.7109375" style="80" customWidth="1"/>
    <col min="4" max="4" width="13.140625" style="80" customWidth="1"/>
    <col min="5" max="11" width="10.7109375" style="80" customWidth="1"/>
    <col min="12" max="12" width="11.5703125" style="80" bestFit="1" customWidth="1"/>
    <col min="13" max="13" width="16" style="80" bestFit="1" customWidth="1"/>
    <col min="14" max="14" width="11.7109375" style="80" bestFit="1" customWidth="1"/>
    <col min="15" max="15" width="11" style="80" bestFit="1" customWidth="1"/>
    <col min="16" max="16" width="11.140625" style="80" bestFit="1" customWidth="1"/>
    <col min="17" max="17" width="14.85546875" style="80" bestFit="1" customWidth="1"/>
    <col min="18" max="18" width="11.42578125" style="80" bestFit="1" customWidth="1"/>
    <col min="19" max="19" width="10.7109375" style="80" customWidth="1"/>
    <col min="20" max="20" width="11.5703125" style="80" bestFit="1" customWidth="1"/>
    <col min="21" max="21" width="10.5703125" style="80" bestFit="1" customWidth="1"/>
    <col min="22" max="22" width="10" style="80" bestFit="1" customWidth="1"/>
    <col min="23" max="23" width="11.42578125" style="80" bestFit="1" customWidth="1"/>
    <col min="24" max="24" width="11.140625" style="80" bestFit="1" customWidth="1"/>
    <col min="25" max="25" width="11" style="80" bestFit="1" customWidth="1"/>
    <col min="26" max="26" width="11.42578125" style="80" bestFit="1" customWidth="1"/>
    <col min="27" max="27" width="10.5703125" style="80" bestFit="1" customWidth="1"/>
    <col min="28" max="28" width="11.5703125" style="80" bestFit="1" customWidth="1"/>
    <col min="29" max="29" width="11.140625" style="80" bestFit="1" customWidth="1"/>
    <col min="30" max="30" width="11.7109375" style="80" bestFit="1" customWidth="1"/>
    <col min="31" max="31" width="11.140625" style="80" bestFit="1" customWidth="1"/>
    <col min="32" max="32" width="12" style="80" bestFit="1" customWidth="1"/>
    <col min="33" max="33" width="11" style="80" bestFit="1" customWidth="1"/>
    <col min="34" max="34" width="10.28515625" style="80" bestFit="1" customWidth="1"/>
    <col min="35" max="35" width="11.7109375" style="80" bestFit="1" customWidth="1"/>
    <col min="36" max="36" width="11.5703125" style="80" bestFit="1" customWidth="1"/>
    <col min="37" max="37" width="10.7109375" style="80" customWidth="1"/>
    <col min="38" max="38" width="11.7109375" style="80" bestFit="1" customWidth="1"/>
    <col min="39" max="39" width="11.7109375" style="80" customWidth="1"/>
    <col min="40" max="40" width="7.7109375" style="81" customWidth="1"/>
    <col min="41" max="16384" width="11.42578125" style="77"/>
  </cols>
  <sheetData>
    <row r="1" spans="1:40" ht="21" x14ac:dyDescent="0.35">
      <c r="B1" s="78" t="s">
        <v>174</v>
      </c>
      <c r="C1" s="172"/>
      <c r="D1" s="79"/>
      <c r="E1" s="79"/>
      <c r="F1" s="79"/>
      <c r="G1" s="79"/>
      <c r="H1" s="79"/>
      <c r="I1" s="79"/>
      <c r="J1" s="79"/>
      <c r="K1" s="79"/>
      <c r="M1" s="80" t="s">
        <v>105</v>
      </c>
      <c r="O1" s="159"/>
      <c r="Q1" s="80" t="s">
        <v>106</v>
      </c>
      <c r="S1" s="160"/>
      <c r="T1" s="79"/>
      <c r="U1" s="79"/>
    </row>
    <row r="2" spans="1:40" ht="10.5" customHeight="1" thickBot="1" x14ac:dyDescent="0.4">
      <c r="B2" s="82"/>
    </row>
    <row r="3" spans="1:40" s="83" customFormat="1" ht="51" customHeight="1" x14ac:dyDescent="0.25">
      <c r="A3" s="629" t="str">
        <f>"ESCENARIO "&amp;'Balance + PyG'!H1</f>
        <v>ESCENARIO PESIMISTA</v>
      </c>
      <c r="B3" s="628" t="s">
        <v>148</v>
      </c>
      <c r="C3" s="244">
        <f>+LR_Ruta_1!C$3</f>
        <v>44197</v>
      </c>
      <c r="D3" s="245">
        <f>+LR_Ruta_1!D$3</f>
        <v>44228</v>
      </c>
      <c r="E3" s="245">
        <f>+LR_Ruta_1!E$3</f>
        <v>44256</v>
      </c>
      <c r="F3" s="245">
        <f>+LR_Ruta_1!F$3</f>
        <v>44287</v>
      </c>
      <c r="G3" s="245">
        <f>+LR_Ruta_1!G$3</f>
        <v>44317</v>
      </c>
      <c r="H3" s="245">
        <f>+LR_Ruta_1!H$3</f>
        <v>44348</v>
      </c>
      <c r="I3" s="245">
        <f>+LR_Ruta_1!I$3</f>
        <v>44378</v>
      </c>
      <c r="J3" s="245">
        <f>+LR_Ruta_1!J$3</f>
        <v>44409</v>
      </c>
      <c r="K3" s="245">
        <f>+LR_Ruta_1!K$3</f>
        <v>44440</v>
      </c>
      <c r="L3" s="245">
        <f>+LR_Ruta_1!L$3</f>
        <v>44470</v>
      </c>
      <c r="M3" s="245">
        <f>+LR_Ruta_1!M$3</f>
        <v>44501</v>
      </c>
      <c r="N3" s="245">
        <f>+LR_Ruta_1!N$3</f>
        <v>44531</v>
      </c>
      <c r="O3" s="245">
        <f>+LR_Ruta_1!O$3</f>
        <v>44562</v>
      </c>
      <c r="P3" s="245">
        <f>+LR_Ruta_1!P$3</f>
        <v>44593</v>
      </c>
      <c r="Q3" s="245">
        <f>+LR_Ruta_1!Q$3</f>
        <v>44621</v>
      </c>
      <c r="R3" s="245">
        <f>+LR_Ruta_1!R$3</f>
        <v>44652</v>
      </c>
      <c r="S3" s="245">
        <f>+LR_Ruta_1!S$3</f>
        <v>44682</v>
      </c>
      <c r="T3" s="245">
        <f>+LR_Ruta_1!T$3</f>
        <v>44713</v>
      </c>
      <c r="U3" s="245">
        <f>+LR_Ruta_1!U$3</f>
        <v>44743</v>
      </c>
      <c r="V3" s="245">
        <f>+LR_Ruta_1!V$3</f>
        <v>44774</v>
      </c>
      <c r="W3" s="245">
        <f>+LR_Ruta_1!W$3</f>
        <v>44805</v>
      </c>
      <c r="X3" s="245">
        <f>+LR_Ruta_1!X$3</f>
        <v>44835</v>
      </c>
      <c r="Y3" s="245">
        <f>+LR_Ruta_1!Y$3</f>
        <v>44866</v>
      </c>
      <c r="Z3" s="245">
        <f>+LR_Ruta_1!Z$3</f>
        <v>44896</v>
      </c>
      <c r="AA3" s="245">
        <f>+LR_Ruta_1!AA$3</f>
        <v>44927</v>
      </c>
      <c r="AB3" s="245">
        <f>+LR_Ruta_1!AB$3</f>
        <v>44958</v>
      </c>
      <c r="AC3" s="245">
        <f>+LR_Ruta_1!AC$3</f>
        <v>44986</v>
      </c>
      <c r="AD3" s="245">
        <f>+LR_Ruta_1!AD$3</f>
        <v>45017</v>
      </c>
      <c r="AE3" s="245">
        <f>+LR_Ruta_1!AE$3</f>
        <v>45047</v>
      </c>
      <c r="AF3" s="245">
        <f>+LR_Ruta_1!AF$3</f>
        <v>45078</v>
      </c>
      <c r="AG3" s="245">
        <f>+LR_Ruta_1!AG$3</f>
        <v>45108</v>
      </c>
      <c r="AH3" s="245">
        <f>+LR_Ruta_1!AH$3</f>
        <v>45139</v>
      </c>
      <c r="AI3" s="245">
        <f>+LR_Ruta_1!AI$3</f>
        <v>45170</v>
      </c>
      <c r="AJ3" s="245">
        <f>+LR_Ruta_1!AJ$3</f>
        <v>45200</v>
      </c>
      <c r="AK3" s="312">
        <f>+LR_Ruta_1!AK$3</f>
        <v>45231</v>
      </c>
      <c r="AL3" s="579">
        <f>+LR_Ruta_1!AL$3</f>
        <v>45261</v>
      </c>
      <c r="AM3" s="84"/>
      <c r="AN3" s="84"/>
    </row>
    <row r="4" spans="1:40" s="83" customFormat="1" ht="19.5" customHeight="1" x14ac:dyDescent="0.25">
      <c r="A4" s="629"/>
      <c r="B4" s="628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588"/>
      <c r="AL4" s="607"/>
      <c r="AM4" s="84"/>
      <c r="AN4" s="84"/>
    </row>
    <row r="5" spans="1:40" ht="11.25" customHeight="1" thickBot="1" x14ac:dyDescent="0.3">
      <c r="A5" s="629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589"/>
      <c r="AL5" s="13"/>
      <c r="AM5" s="81"/>
    </row>
    <row r="6" spans="1:40" ht="15.75" thickBot="1" x14ac:dyDescent="0.3">
      <c r="A6" s="629"/>
      <c r="B6" s="89" t="s">
        <v>23</v>
      </c>
      <c r="C6" s="176">
        <f>+C13+C14+C15</f>
        <v>0</v>
      </c>
      <c r="D6" s="177">
        <f t="shared" ref="D6:AL6" si="0">+D13+D14+D15</f>
        <v>0</v>
      </c>
      <c r="E6" s="177">
        <f t="shared" si="0"/>
        <v>0</v>
      </c>
      <c r="F6" s="177">
        <f t="shared" si="0"/>
        <v>0</v>
      </c>
      <c r="G6" s="177">
        <f t="shared" si="0"/>
        <v>0</v>
      </c>
      <c r="H6" s="177">
        <f t="shared" si="0"/>
        <v>0</v>
      </c>
      <c r="I6" s="177">
        <f t="shared" si="0"/>
        <v>0</v>
      </c>
      <c r="J6" s="177">
        <f t="shared" si="0"/>
        <v>0</v>
      </c>
      <c r="K6" s="177">
        <f t="shared" si="0"/>
        <v>0</v>
      </c>
      <c r="L6" s="177">
        <f t="shared" si="0"/>
        <v>0</v>
      </c>
      <c r="M6" s="177">
        <f t="shared" si="0"/>
        <v>0</v>
      </c>
      <c r="N6" s="177">
        <f t="shared" si="0"/>
        <v>0</v>
      </c>
      <c r="O6" s="178">
        <f t="shared" si="0"/>
        <v>0</v>
      </c>
      <c r="P6" s="177">
        <f t="shared" si="0"/>
        <v>0</v>
      </c>
      <c r="Q6" s="177">
        <f t="shared" si="0"/>
        <v>0</v>
      </c>
      <c r="R6" s="177">
        <f t="shared" si="0"/>
        <v>0</v>
      </c>
      <c r="S6" s="177">
        <f t="shared" si="0"/>
        <v>0</v>
      </c>
      <c r="T6" s="177">
        <f t="shared" si="0"/>
        <v>0</v>
      </c>
      <c r="U6" s="177">
        <f t="shared" si="0"/>
        <v>0</v>
      </c>
      <c r="V6" s="177">
        <f t="shared" si="0"/>
        <v>0</v>
      </c>
      <c r="W6" s="177">
        <f t="shared" si="0"/>
        <v>0</v>
      </c>
      <c r="X6" s="177">
        <f t="shared" si="0"/>
        <v>0</v>
      </c>
      <c r="Y6" s="177">
        <f t="shared" si="0"/>
        <v>0</v>
      </c>
      <c r="Z6" s="177">
        <f t="shared" ref="Z6:AK6" si="1">+Z13+Z14+Z15</f>
        <v>0</v>
      </c>
      <c r="AA6" s="177">
        <f t="shared" si="1"/>
        <v>0</v>
      </c>
      <c r="AB6" s="177">
        <f t="shared" si="1"/>
        <v>0</v>
      </c>
      <c r="AC6" s="177">
        <f t="shared" si="1"/>
        <v>0</v>
      </c>
      <c r="AD6" s="177">
        <f t="shared" si="1"/>
        <v>0</v>
      </c>
      <c r="AE6" s="177">
        <f t="shared" si="1"/>
        <v>0</v>
      </c>
      <c r="AF6" s="177">
        <f t="shared" si="1"/>
        <v>0</v>
      </c>
      <c r="AG6" s="177">
        <f t="shared" si="1"/>
        <v>0</v>
      </c>
      <c r="AH6" s="177">
        <f t="shared" si="1"/>
        <v>0</v>
      </c>
      <c r="AI6" s="177">
        <f t="shared" si="1"/>
        <v>0</v>
      </c>
      <c r="AJ6" s="177">
        <f t="shared" si="1"/>
        <v>0</v>
      </c>
      <c r="AK6" s="622">
        <f t="shared" si="1"/>
        <v>0</v>
      </c>
      <c r="AL6" s="623">
        <f t="shared" si="0"/>
        <v>0</v>
      </c>
      <c r="AM6" s="90"/>
      <c r="AN6" s="91"/>
    </row>
    <row r="7" spans="1:40" x14ac:dyDescent="0.25">
      <c r="A7" s="629"/>
      <c r="B7" s="92" t="s">
        <v>93</v>
      </c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590"/>
      <c r="AL7" s="609"/>
      <c r="AM7" s="93"/>
      <c r="AN7" s="91"/>
    </row>
    <row r="8" spans="1:40" x14ac:dyDescent="0.25">
      <c r="A8" s="629"/>
      <c r="B8" s="94" t="s">
        <v>149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4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591"/>
      <c r="AL8" s="170"/>
      <c r="AM8" s="93"/>
      <c r="AN8" s="91"/>
    </row>
    <row r="9" spans="1:40" x14ac:dyDescent="0.25">
      <c r="A9" s="629"/>
      <c r="B9" s="94" t="s">
        <v>89</v>
      </c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591"/>
      <c r="AL9" s="170"/>
      <c r="AM9" s="93"/>
      <c r="AN9" s="91"/>
    </row>
    <row r="10" spans="1:40" x14ac:dyDescent="0.25">
      <c r="A10" s="629"/>
      <c r="B10" s="94" t="s">
        <v>90</v>
      </c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592"/>
      <c r="AL10" s="610"/>
      <c r="AM10" s="95"/>
      <c r="AN10" s="91"/>
    </row>
    <row r="11" spans="1:40" ht="15.75" thickBot="1" x14ac:dyDescent="0.3">
      <c r="A11" s="629"/>
      <c r="B11" s="96" t="s">
        <v>169</v>
      </c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593"/>
      <c r="AL11" s="611"/>
      <c r="AM11" s="97"/>
      <c r="AN11" s="91"/>
    </row>
    <row r="12" spans="1:40" x14ac:dyDescent="0.25">
      <c r="A12" s="629"/>
      <c r="B12" s="94" t="s">
        <v>95</v>
      </c>
      <c r="C12" s="217">
        <f>+C7*C8*C9</f>
        <v>0</v>
      </c>
      <c r="D12" s="218">
        <f t="shared" ref="D12:AL12" si="2">+D7*D8*D9</f>
        <v>0</v>
      </c>
      <c r="E12" s="218">
        <f t="shared" si="2"/>
        <v>0</v>
      </c>
      <c r="F12" s="218">
        <f t="shared" si="2"/>
        <v>0</v>
      </c>
      <c r="G12" s="218">
        <f t="shared" si="2"/>
        <v>0</v>
      </c>
      <c r="H12" s="218">
        <f t="shared" si="2"/>
        <v>0</v>
      </c>
      <c r="I12" s="218">
        <f t="shared" si="2"/>
        <v>0</v>
      </c>
      <c r="J12" s="218">
        <f t="shared" si="2"/>
        <v>0</v>
      </c>
      <c r="K12" s="218">
        <f t="shared" si="2"/>
        <v>0</v>
      </c>
      <c r="L12" s="218">
        <f t="shared" si="2"/>
        <v>0</v>
      </c>
      <c r="M12" s="218">
        <f t="shared" si="2"/>
        <v>0</v>
      </c>
      <c r="N12" s="218">
        <f t="shared" si="2"/>
        <v>0</v>
      </c>
      <c r="O12" s="219">
        <f t="shared" si="2"/>
        <v>0</v>
      </c>
      <c r="P12" s="218">
        <f t="shared" si="2"/>
        <v>0</v>
      </c>
      <c r="Q12" s="218">
        <f t="shared" si="2"/>
        <v>0</v>
      </c>
      <c r="R12" s="218">
        <f t="shared" si="2"/>
        <v>0</v>
      </c>
      <c r="S12" s="218">
        <f t="shared" si="2"/>
        <v>0</v>
      </c>
      <c r="T12" s="218">
        <f t="shared" si="2"/>
        <v>0</v>
      </c>
      <c r="U12" s="218">
        <f t="shared" si="2"/>
        <v>0</v>
      </c>
      <c r="V12" s="218">
        <f t="shared" si="2"/>
        <v>0</v>
      </c>
      <c r="W12" s="218">
        <f t="shared" si="2"/>
        <v>0</v>
      </c>
      <c r="X12" s="218">
        <f t="shared" si="2"/>
        <v>0</v>
      </c>
      <c r="Y12" s="218">
        <f t="shared" si="2"/>
        <v>0</v>
      </c>
      <c r="Z12" s="218">
        <f t="shared" ref="Z12:AK12" si="3">+Z7*Z8*Z9</f>
        <v>0</v>
      </c>
      <c r="AA12" s="218">
        <f t="shared" si="3"/>
        <v>0</v>
      </c>
      <c r="AB12" s="218">
        <f t="shared" si="3"/>
        <v>0</v>
      </c>
      <c r="AC12" s="218">
        <f t="shared" si="3"/>
        <v>0</v>
      </c>
      <c r="AD12" s="218">
        <f t="shared" si="3"/>
        <v>0</v>
      </c>
      <c r="AE12" s="218">
        <f t="shared" si="3"/>
        <v>0</v>
      </c>
      <c r="AF12" s="218">
        <f t="shared" si="3"/>
        <v>0</v>
      </c>
      <c r="AG12" s="218">
        <f t="shared" si="3"/>
        <v>0</v>
      </c>
      <c r="AH12" s="218">
        <f t="shared" si="3"/>
        <v>0</v>
      </c>
      <c r="AI12" s="218">
        <f t="shared" si="3"/>
        <v>0</v>
      </c>
      <c r="AJ12" s="218">
        <f t="shared" si="3"/>
        <v>0</v>
      </c>
      <c r="AK12" s="594">
        <f t="shared" si="3"/>
        <v>0</v>
      </c>
      <c r="AL12" s="612">
        <f t="shared" si="2"/>
        <v>0</v>
      </c>
      <c r="AM12" s="93"/>
      <c r="AN12" s="91"/>
    </row>
    <row r="13" spans="1:40" x14ac:dyDescent="0.25">
      <c r="A13" s="629"/>
      <c r="B13" s="98" t="s">
        <v>142</v>
      </c>
      <c r="C13" s="220">
        <f>+(C12*C10*C11)/1000</f>
        <v>0</v>
      </c>
      <c r="D13" s="221">
        <f t="shared" ref="D13:AL13" si="4">+(D12*D10*D11)/1000</f>
        <v>0</v>
      </c>
      <c r="E13" s="221">
        <f t="shared" si="4"/>
        <v>0</v>
      </c>
      <c r="F13" s="221">
        <f t="shared" si="4"/>
        <v>0</v>
      </c>
      <c r="G13" s="221">
        <f t="shared" si="4"/>
        <v>0</v>
      </c>
      <c r="H13" s="221">
        <f t="shared" si="4"/>
        <v>0</v>
      </c>
      <c r="I13" s="221">
        <f t="shared" si="4"/>
        <v>0</v>
      </c>
      <c r="J13" s="221">
        <f t="shared" si="4"/>
        <v>0</v>
      </c>
      <c r="K13" s="221">
        <f t="shared" si="4"/>
        <v>0</v>
      </c>
      <c r="L13" s="221">
        <f t="shared" si="4"/>
        <v>0</v>
      </c>
      <c r="M13" s="221">
        <f t="shared" si="4"/>
        <v>0</v>
      </c>
      <c r="N13" s="221">
        <f t="shared" si="4"/>
        <v>0</v>
      </c>
      <c r="O13" s="222">
        <f t="shared" si="4"/>
        <v>0</v>
      </c>
      <c r="P13" s="221">
        <f t="shared" si="4"/>
        <v>0</v>
      </c>
      <c r="Q13" s="221">
        <f t="shared" si="4"/>
        <v>0</v>
      </c>
      <c r="R13" s="221">
        <f t="shared" si="4"/>
        <v>0</v>
      </c>
      <c r="S13" s="221">
        <f t="shared" si="4"/>
        <v>0</v>
      </c>
      <c r="T13" s="221">
        <f t="shared" si="4"/>
        <v>0</v>
      </c>
      <c r="U13" s="221">
        <f t="shared" si="4"/>
        <v>0</v>
      </c>
      <c r="V13" s="221">
        <f t="shared" si="4"/>
        <v>0</v>
      </c>
      <c r="W13" s="221">
        <f t="shared" si="4"/>
        <v>0</v>
      </c>
      <c r="X13" s="221">
        <f t="shared" si="4"/>
        <v>0</v>
      </c>
      <c r="Y13" s="221">
        <f t="shared" si="4"/>
        <v>0</v>
      </c>
      <c r="Z13" s="221">
        <f t="shared" ref="Z13:AK13" si="5">+(Z12*Z10*Z11)/1000</f>
        <v>0</v>
      </c>
      <c r="AA13" s="221">
        <f t="shared" si="5"/>
        <v>0</v>
      </c>
      <c r="AB13" s="221">
        <f t="shared" si="5"/>
        <v>0</v>
      </c>
      <c r="AC13" s="221">
        <f t="shared" si="5"/>
        <v>0</v>
      </c>
      <c r="AD13" s="221">
        <f t="shared" si="5"/>
        <v>0</v>
      </c>
      <c r="AE13" s="221">
        <f t="shared" si="5"/>
        <v>0</v>
      </c>
      <c r="AF13" s="221">
        <f t="shared" si="5"/>
        <v>0</v>
      </c>
      <c r="AG13" s="221">
        <f t="shared" si="5"/>
        <v>0</v>
      </c>
      <c r="AH13" s="221">
        <f t="shared" si="5"/>
        <v>0</v>
      </c>
      <c r="AI13" s="221">
        <f t="shared" si="5"/>
        <v>0</v>
      </c>
      <c r="AJ13" s="221">
        <f t="shared" si="5"/>
        <v>0</v>
      </c>
      <c r="AK13" s="595">
        <f t="shared" si="5"/>
        <v>0</v>
      </c>
      <c r="AL13" s="613">
        <f t="shared" si="4"/>
        <v>0</v>
      </c>
      <c r="AM13" s="99"/>
    </row>
    <row r="14" spans="1:40" x14ac:dyDescent="0.25">
      <c r="A14" s="629"/>
      <c r="B14" s="94" t="s">
        <v>139</v>
      </c>
      <c r="C14" s="200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596"/>
      <c r="AL14" s="614"/>
      <c r="AM14" s="99"/>
    </row>
    <row r="15" spans="1:40" ht="15.75" customHeight="1" x14ac:dyDescent="0.25">
      <c r="A15" s="629"/>
      <c r="B15" s="100" t="s">
        <v>145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597"/>
      <c r="AL15" s="615"/>
      <c r="AM15" s="99"/>
    </row>
    <row r="16" spans="1:40" ht="15.75" thickBot="1" x14ac:dyDescent="0.3">
      <c r="A16" s="629"/>
      <c r="B16" s="101"/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598"/>
      <c r="AL16" s="616"/>
      <c r="AM16" s="91"/>
      <c r="AN16" s="91"/>
    </row>
    <row r="17" spans="1:40" ht="15.75" thickBot="1" x14ac:dyDescent="0.3">
      <c r="A17" s="629"/>
      <c r="B17" s="89" t="s">
        <v>22</v>
      </c>
      <c r="C17" s="193">
        <f t="shared" ref="C17:AL17" si="6">SUM(C18:C29)</f>
        <v>0</v>
      </c>
      <c r="D17" s="194">
        <f t="shared" si="6"/>
        <v>0</v>
      </c>
      <c r="E17" s="194">
        <f t="shared" si="6"/>
        <v>0</v>
      </c>
      <c r="F17" s="194">
        <f t="shared" si="6"/>
        <v>0</v>
      </c>
      <c r="G17" s="194">
        <f t="shared" si="6"/>
        <v>0</v>
      </c>
      <c r="H17" s="194">
        <f t="shared" si="6"/>
        <v>0</v>
      </c>
      <c r="I17" s="194">
        <f t="shared" si="6"/>
        <v>0</v>
      </c>
      <c r="J17" s="194">
        <f t="shared" si="6"/>
        <v>0</v>
      </c>
      <c r="K17" s="194">
        <f t="shared" si="6"/>
        <v>0</v>
      </c>
      <c r="L17" s="194">
        <f t="shared" si="6"/>
        <v>0</v>
      </c>
      <c r="M17" s="194">
        <f t="shared" si="6"/>
        <v>0</v>
      </c>
      <c r="N17" s="194">
        <f t="shared" si="6"/>
        <v>0</v>
      </c>
      <c r="O17" s="195">
        <f t="shared" si="6"/>
        <v>0</v>
      </c>
      <c r="P17" s="194">
        <f t="shared" si="6"/>
        <v>0</v>
      </c>
      <c r="Q17" s="194">
        <f t="shared" si="6"/>
        <v>0</v>
      </c>
      <c r="R17" s="194">
        <f t="shared" si="6"/>
        <v>0</v>
      </c>
      <c r="S17" s="194">
        <f t="shared" si="6"/>
        <v>0</v>
      </c>
      <c r="T17" s="194">
        <f t="shared" si="6"/>
        <v>0</v>
      </c>
      <c r="U17" s="194">
        <f t="shared" si="6"/>
        <v>0</v>
      </c>
      <c r="V17" s="194">
        <f t="shared" si="6"/>
        <v>0</v>
      </c>
      <c r="W17" s="194">
        <f t="shared" si="6"/>
        <v>0</v>
      </c>
      <c r="X17" s="194">
        <f t="shared" si="6"/>
        <v>0</v>
      </c>
      <c r="Y17" s="194">
        <f t="shared" si="6"/>
        <v>0</v>
      </c>
      <c r="Z17" s="194">
        <f t="shared" ref="Z17:AK17" si="7">SUM(Z18:Z29)</f>
        <v>0</v>
      </c>
      <c r="AA17" s="194">
        <f t="shared" si="7"/>
        <v>0</v>
      </c>
      <c r="AB17" s="194">
        <f t="shared" si="7"/>
        <v>0</v>
      </c>
      <c r="AC17" s="194">
        <f t="shared" si="7"/>
        <v>0</v>
      </c>
      <c r="AD17" s="194">
        <f t="shared" si="7"/>
        <v>0</v>
      </c>
      <c r="AE17" s="194">
        <f t="shared" si="7"/>
        <v>0</v>
      </c>
      <c r="AF17" s="194">
        <f t="shared" si="7"/>
        <v>0</v>
      </c>
      <c r="AG17" s="194">
        <f t="shared" si="7"/>
        <v>0</v>
      </c>
      <c r="AH17" s="194">
        <f t="shared" si="7"/>
        <v>0</v>
      </c>
      <c r="AI17" s="194">
        <f t="shared" si="7"/>
        <v>0</v>
      </c>
      <c r="AJ17" s="194">
        <f t="shared" si="7"/>
        <v>0</v>
      </c>
      <c r="AK17" s="599">
        <f t="shared" si="7"/>
        <v>0</v>
      </c>
      <c r="AL17" s="617">
        <f t="shared" si="6"/>
        <v>0</v>
      </c>
      <c r="AM17" s="102"/>
      <c r="AN17" s="91"/>
    </row>
    <row r="18" spans="1:40" x14ac:dyDescent="0.25">
      <c r="A18" s="629"/>
      <c r="B18" s="92" t="s">
        <v>113</v>
      </c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600"/>
      <c r="AL18" s="618"/>
      <c r="AM18" s="99"/>
    </row>
    <row r="19" spans="1:40" x14ac:dyDescent="0.25">
      <c r="A19" s="629"/>
      <c r="B19" s="94" t="s">
        <v>114</v>
      </c>
      <c r="C19" s="191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601"/>
      <c r="AL19" s="618"/>
      <c r="AM19" s="99"/>
    </row>
    <row r="20" spans="1:40" s="81" customFormat="1" x14ac:dyDescent="0.25">
      <c r="A20" s="629"/>
      <c r="B20" s="94" t="s">
        <v>115</v>
      </c>
      <c r="C20" s="191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601"/>
      <c r="AL20" s="618"/>
      <c r="AM20" s="99"/>
    </row>
    <row r="21" spans="1:40" s="81" customFormat="1" x14ac:dyDescent="0.25">
      <c r="A21" s="629"/>
      <c r="B21" s="94" t="s">
        <v>116</v>
      </c>
      <c r="C21" s="191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601"/>
      <c r="AL21" s="618"/>
      <c r="AM21" s="99"/>
    </row>
    <row r="22" spans="1:40" s="81" customFormat="1" x14ac:dyDescent="0.25">
      <c r="A22" s="629"/>
      <c r="B22" s="94" t="s">
        <v>117</v>
      </c>
      <c r="C22" s="191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601"/>
      <c r="AL22" s="618"/>
      <c r="AM22" s="99"/>
    </row>
    <row r="23" spans="1:40" s="81" customFormat="1" x14ac:dyDescent="0.25">
      <c r="A23" s="629"/>
      <c r="B23" s="94" t="s">
        <v>118</v>
      </c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601"/>
      <c r="AL23" s="618"/>
      <c r="AM23" s="99"/>
    </row>
    <row r="24" spans="1:40" s="81" customFormat="1" x14ac:dyDescent="0.25">
      <c r="A24" s="629"/>
      <c r="B24" s="94" t="s">
        <v>119</v>
      </c>
      <c r="C24" s="191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601"/>
      <c r="AL24" s="618"/>
      <c r="AM24" s="99"/>
    </row>
    <row r="25" spans="1:40" s="81" customFormat="1" x14ac:dyDescent="0.25">
      <c r="A25" s="629"/>
      <c r="B25" s="94" t="s">
        <v>120</v>
      </c>
      <c r="C25" s="191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601"/>
      <c r="AL25" s="618"/>
      <c r="AM25" s="99"/>
    </row>
    <row r="26" spans="1:40" s="81" customFormat="1" x14ac:dyDescent="0.25">
      <c r="A26" s="629"/>
      <c r="B26" s="94" t="s">
        <v>121</v>
      </c>
      <c r="C26" s="191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601"/>
      <c r="AL26" s="618"/>
      <c r="AM26" s="99"/>
    </row>
    <row r="27" spans="1:40" s="81" customFormat="1" x14ac:dyDescent="0.25">
      <c r="A27" s="629"/>
      <c r="B27" s="94" t="s">
        <v>122</v>
      </c>
      <c r="C27" s="191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601"/>
      <c r="AL27" s="618"/>
      <c r="AM27" s="99"/>
    </row>
    <row r="28" spans="1:40" s="81" customFormat="1" x14ac:dyDescent="0.25">
      <c r="A28" s="629"/>
      <c r="B28" s="94" t="s">
        <v>123</v>
      </c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601"/>
      <c r="AL28" s="618"/>
      <c r="AM28" s="99"/>
    </row>
    <row r="29" spans="1:40" s="81" customFormat="1" ht="15.75" thickBot="1" x14ac:dyDescent="0.3">
      <c r="A29" s="629"/>
      <c r="B29" s="96" t="s">
        <v>124</v>
      </c>
      <c r="C29" s="198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602"/>
      <c r="AL29" s="618"/>
      <c r="AM29" s="99"/>
    </row>
    <row r="30" spans="1:40" ht="15.75" thickBot="1" x14ac:dyDescent="0.3">
      <c r="A30" s="629"/>
      <c r="B30" s="89" t="s">
        <v>107</v>
      </c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603"/>
      <c r="AL30" s="619"/>
      <c r="AM30" s="81"/>
    </row>
    <row r="31" spans="1:40" x14ac:dyDescent="0.25">
      <c r="A31" s="629"/>
      <c r="B31" s="105" t="s">
        <v>165</v>
      </c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590"/>
      <c r="AL31" s="609"/>
      <c r="AM31" s="93"/>
    </row>
    <row r="32" spans="1:40" x14ac:dyDescent="0.25">
      <c r="A32" s="629"/>
      <c r="B32" s="105" t="s">
        <v>164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591"/>
      <c r="AL32" s="170"/>
      <c r="AM32" s="93"/>
    </row>
    <row r="33" spans="1:40" x14ac:dyDescent="0.25">
      <c r="A33" s="629"/>
      <c r="B33" s="105" t="s">
        <v>162</v>
      </c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604"/>
      <c r="AL33" s="620"/>
      <c r="AM33" s="81"/>
    </row>
    <row r="34" spans="1:40" ht="15.75" thickBot="1" x14ac:dyDescent="0.3">
      <c r="A34" s="629"/>
      <c r="B34" s="105" t="s">
        <v>163</v>
      </c>
      <c r="C34" s="208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605"/>
      <c r="AL34" s="621"/>
      <c r="AM34" s="81"/>
    </row>
    <row r="35" spans="1:40" ht="15.75" thickBot="1" x14ac:dyDescent="0.3">
      <c r="A35" s="119"/>
      <c r="B35" s="105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3"/>
      <c r="AM35" s="81"/>
    </row>
    <row r="36" spans="1:40" x14ac:dyDescent="0.25">
      <c r="A36" s="119"/>
      <c r="B36" s="110" t="s">
        <v>95</v>
      </c>
      <c r="C36" s="223">
        <f>+C7*C8*C9</f>
        <v>0</v>
      </c>
      <c r="D36" s="223">
        <f t="shared" ref="D36:AL36" si="8">+D7*D8*D9</f>
        <v>0</v>
      </c>
      <c r="E36" s="223">
        <f t="shared" si="8"/>
        <v>0</v>
      </c>
      <c r="F36" s="223">
        <f t="shared" si="8"/>
        <v>0</v>
      </c>
      <c r="G36" s="223">
        <f t="shared" si="8"/>
        <v>0</v>
      </c>
      <c r="H36" s="223">
        <f t="shared" si="8"/>
        <v>0</v>
      </c>
      <c r="I36" s="223">
        <f t="shared" si="8"/>
        <v>0</v>
      </c>
      <c r="J36" s="223">
        <f t="shared" si="8"/>
        <v>0</v>
      </c>
      <c r="K36" s="223">
        <f t="shared" si="8"/>
        <v>0</v>
      </c>
      <c r="L36" s="223">
        <f t="shared" si="8"/>
        <v>0</v>
      </c>
      <c r="M36" s="223">
        <f t="shared" si="8"/>
        <v>0</v>
      </c>
      <c r="N36" s="223">
        <f t="shared" si="8"/>
        <v>0</v>
      </c>
      <c r="O36" s="223">
        <f t="shared" si="8"/>
        <v>0</v>
      </c>
      <c r="P36" s="223">
        <f t="shared" si="8"/>
        <v>0</v>
      </c>
      <c r="Q36" s="223">
        <f t="shared" si="8"/>
        <v>0</v>
      </c>
      <c r="R36" s="223">
        <f t="shared" si="8"/>
        <v>0</v>
      </c>
      <c r="S36" s="223">
        <f t="shared" si="8"/>
        <v>0</v>
      </c>
      <c r="T36" s="223">
        <f t="shared" si="8"/>
        <v>0</v>
      </c>
      <c r="U36" s="223">
        <f t="shared" si="8"/>
        <v>0</v>
      </c>
      <c r="V36" s="223">
        <f t="shared" si="8"/>
        <v>0</v>
      </c>
      <c r="W36" s="223">
        <f t="shared" si="8"/>
        <v>0</v>
      </c>
      <c r="X36" s="223">
        <f t="shared" si="8"/>
        <v>0</v>
      </c>
      <c r="Y36" s="223">
        <f t="shared" si="8"/>
        <v>0</v>
      </c>
      <c r="Z36" s="223">
        <f t="shared" ref="Z36:AK36" si="9">+Z7*Z8*Z9</f>
        <v>0</v>
      </c>
      <c r="AA36" s="223">
        <f t="shared" si="9"/>
        <v>0</v>
      </c>
      <c r="AB36" s="223">
        <f t="shared" si="9"/>
        <v>0</v>
      </c>
      <c r="AC36" s="223">
        <f t="shared" si="9"/>
        <v>0</v>
      </c>
      <c r="AD36" s="223">
        <f t="shared" si="9"/>
        <v>0</v>
      </c>
      <c r="AE36" s="223">
        <f t="shared" si="9"/>
        <v>0</v>
      </c>
      <c r="AF36" s="223">
        <f t="shared" si="9"/>
        <v>0</v>
      </c>
      <c r="AG36" s="223">
        <f t="shared" si="9"/>
        <v>0</v>
      </c>
      <c r="AH36" s="223">
        <f t="shared" si="9"/>
        <v>0</v>
      </c>
      <c r="AI36" s="223">
        <f t="shared" si="9"/>
        <v>0</v>
      </c>
      <c r="AJ36" s="223">
        <f t="shared" si="9"/>
        <v>0</v>
      </c>
      <c r="AK36" s="224">
        <f t="shared" si="9"/>
        <v>0</v>
      </c>
      <c r="AL36" s="225">
        <f t="shared" si="8"/>
        <v>0</v>
      </c>
      <c r="AM36" s="81"/>
    </row>
    <row r="37" spans="1:40" s="80" customFormat="1" x14ac:dyDescent="0.25">
      <c r="B37" s="226" t="s">
        <v>101</v>
      </c>
      <c r="C37" s="121">
        <f>+C36*C10</f>
        <v>0</v>
      </c>
      <c r="D37" s="121">
        <f t="shared" ref="D37:AL37" si="10">+D36*D10</f>
        <v>0</v>
      </c>
      <c r="E37" s="121">
        <f t="shared" si="10"/>
        <v>0</v>
      </c>
      <c r="F37" s="121">
        <f t="shared" si="10"/>
        <v>0</v>
      </c>
      <c r="G37" s="121">
        <f t="shared" si="10"/>
        <v>0</v>
      </c>
      <c r="H37" s="121">
        <f t="shared" si="10"/>
        <v>0</v>
      </c>
      <c r="I37" s="121">
        <f t="shared" si="10"/>
        <v>0</v>
      </c>
      <c r="J37" s="121">
        <f t="shared" si="10"/>
        <v>0</v>
      </c>
      <c r="K37" s="121">
        <f t="shared" si="10"/>
        <v>0</v>
      </c>
      <c r="L37" s="121">
        <f t="shared" si="10"/>
        <v>0</v>
      </c>
      <c r="M37" s="121">
        <f t="shared" si="10"/>
        <v>0</v>
      </c>
      <c r="N37" s="121">
        <f t="shared" si="10"/>
        <v>0</v>
      </c>
      <c r="O37" s="121">
        <f t="shared" si="10"/>
        <v>0</v>
      </c>
      <c r="P37" s="121">
        <f t="shared" si="10"/>
        <v>0</v>
      </c>
      <c r="Q37" s="121">
        <f t="shared" si="10"/>
        <v>0</v>
      </c>
      <c r="R37" s="121">
        <f t="shared" si="10"/>
        <v>0</v>
      </c>
      <c r="S37" s="121">
        <f t="shared" si="10"/>
        <v>0</v>
      </c>
      <c r="T37" s="121">
        <f t="shared" si="10"/>
        <v>0</v>
      </c>
      <c r="U37" s="121">
        <f t="shared" si="10"/>
        <v>0</v>
      </c>
      <c r="V37" s="121">
        <f t="shared" si="10"/>
        <v>0</v>
      </c>
      <c r="W37" s="121">
        <f t="shared" si="10"/>
        <v>0</v>
      </c>
      <c r="X37" s="121">
        <f t="shared" si="10"/>
        <v>0</v>
      </c>
      <c r="Y37" s="121">
        <f t="shared" si="10"/>
        <v>0</v>
      </c>
      <c r="Z37" s="121">
        <f t="shared" ref="Z37:AK37" si="11">+Z36*Z10</f>
        <v>0</v>
      </c>
      <c r="AA37" s="121">
        <f t="shared" si="11"/>
        <v>0</v>
      </c>
      <c r="AB37" s="121">
        <f t="shared" si="11"/>
        <v>0</v>
      </c>
      <c r="AC37" s="121">
        <f t="shared" si="11"/>
        <v>0</v>
      </c>
      <c r="AD37" s="121">
        <f t="shared" si="11"/>
        <v>0</v>
      </c>
      <c r="AE37" s="121">
        <f t="shared" si="11"/>
        <v>0</v>
      </c>
      <c r="AF37" s="121">
        <f t="shared" si="11"/>
        <v>0</v>
      </c>
      <c r="AG37" s="121">
        <f t="shared" si="11"/>
        <v>0</v>
      </c>
      <c r="AH37" s="121">
        <f t="shared" si="11"/>
        <v>0</v>
      </c>
      <c r="AI37" s="121">
        <f t="shared" si="11"/>
        <v>0</v>
      </c>
      <c r="AJ37" s="121">
        <f t="shared" si="11"/>
        <v>0</v>
      </c>
      <c r="AK37" s="122">
        <f t="shared" si="11"/>
        <v>0</v>
      </c>
      <c r="AL37" s="123">
        <f t="shared" si="10"/>
        <v>0</v>
      </c>
      <c r="AM37" s="81"/>
      <c r="AN37" s="81"/>
    </row>
    <row r="38" spans="1:40" ht="30" x14ac:dyDescent="0.25">
      <c r="B38" s="227" t="s">
        <v>103</v>
      </c>
      <c r="C38" s="121">
        <f>+(C36*C10*C11)/1000</f>
        <v>0</v>
      </c>
      <c r="D38" s="121">
        <f t="shared" ref="D38:AL38" si="12">+(D36*D10*D11)/1000</f>
        <v>0</v>
      </c>
      <c r="E38" s="121">
        <f t="shared" si="12"/>
        <v>0</v>
      </c>
      <c r="F38" s="121">
        <f t="shared" si="12"/>
        <v>0</v>
      </c>
      <c r="G38" s="121">
        <f t="shared" si="12"/>
        <v>0</v>
      </c>
      <c r="H38" s="121">
        <f t="shared" si="12"/>
        <v>0</v>
      </c>
      <c r="I38" s="121">
        <f t="shared" si="12"/>
        <v>0</v>
      </c>
      <c r="J38" s="121">
        <f t="shared" si="12"/>
        <v>0</v>
      </c>
      <c r="K38" s="121">
        <f t="shared" si="12"/>
        <v>0</v>
      </c>
      <c r="L38" s="121">
        <f t="shared" si="12"/>
        <v>0</v>
      </c>
      <c r="M38" s="121">
        <f t="shared" si="12"/>
        <v>0</v>
      </c>
      <c r="N38" s="121">
        <f t="shared" si="12"/>
        <v>0</v>
      </c>
      <c r="O38" s="121">
        <f t="shared" si="12"/>
        <v>0</v>
      </c>
      <c r="P38" s="121">
        <f t="shared" si="12"/>
        <v>0</v>
      </c>
      <c r="Q38" s="121">
        <f t="shared" si="12"/>
        <v>0</v>
      </c>
      <c r="R38" s="121">
        <f t="shared" si="12"/>
        <v>0</v>
      </c>
      <c r="S38" s="121">
        <f t="shared" si="12"/>
        <v>0</v>
      </c>
      <c r="T38" s="121">
        <f t="shared" si="12"/>
        <v>0</v>
      </c>
      <c r="U38" s="121">
        <f t="shared" si="12"/>
        <v>0</v>
      </c>
      <c r="V38" s="121">
        <f t="shared" si="12"/>
        <v>0</v>
      </c>
      <c r="W38" s="121">
        <f t="shared" si="12"/>
        <v>0</v>
      </c>
      <c r="X38" s="121">
        <f t="shared" si="12"/>
        <v>0</v>
      </c>
      <c r="Y38" s="121">
        <f t="shared" si="12"/>
        <v>0</v>
      </c>
      <c r="Z38" s="121">
        <f t="shared" ref="Z38:AK38" si="13">+(Z36*Z10*Z11)/1000</f>
        <v>0</v>
      </c>
      <c r="AA38" s="121">
        <f t="shared" si="13"/>
        <v>0</v>
      </c>
      <c r="AB38" s="121">
        <f t="shared" si="13"/>
        <v>0</v>
      </c>
      <c r="AC38" s="121">
        <f t="shared" si="13"/>
        <v>0</v>
      </c>
      <c r="AD38" s="121">
        <f t="shared" si="13"/>
        <v>0</v>
      </c>
      <c r="AE38" s="121">
        <f t="shared" si="13"/>
        <v>0</v>
      </c>
      <c r="AF38" s="121">
        <f t="shared" si="13"/>
        <v>0</v>
      </c>
      <c r="AG38" s="121">
        <f t="shared" si="13"/>
        <v>0</v>
      </c>
      <c r="AH38" s="121">
        <f t="shared" si="13"/>
        <v>0</v>
      </c>
      <c r="AI38" s="121">
        <f t="shared" si="13"/>
        <v>0</v>
      </c>
      <c r="AJ38" s="121">
        <f t="shared" si="13"/>
        <v>0</v>
      </c>
      <c r="AK38" s="122">
        <f t="shared" si="13"/>
        <v>0</v>
      </c>
      <c r="AL38" s="123">
        <f t="shared" si="12"/>
        <v>0</v>
      </c>
    </row>
    <row r="39" spans="1:40" ht="18" customHeight="1" x14ac:dyDescent="0.25">
      <c r="B39" s="228" t="s">
        <v>98</v>
      </c>
      <c r="C39" s="121">
        <f>+$O$1*C7*C8</f>
        <v>0</v>
      </c>
      <c r="D39" s="121">
        <f t="shared" ref="D39:AL39" si="14">+$O$1*D7*D8</f>
        <v>0</v>
      </c>
      <c r="E39" s="121">
        <f t="shared" si="14"/>
        <v>0</v>
      </c>
      <c r="F39" s="121">
        <f t="shared" si="14"/>
        <v>0</v>
      </c>
      <c r="G39" s="121">
        <f t="shared" si="14"/>
        <v>0</v>
      </c>
      <c r="H39" s="121">
        <f t="shared" si="14"/>
        <v>0</v>
      </c>
      <c r="I39" s="121">
        <f t="shared" si="14"/>
        <v>0</v>
      </c>
      <c r="J39" s="121">
        <f t="shared" si="14"/>
        <v>0</v>
      </c>
      <c r="K39" s="121">
        <f t="shared" si="14"/>
        <v>0</v>
      </c>
      <c r="L39" s="121">
        <f t="shared" si="14"/>
        <v>0</v>
      </c>
      <c r="M39" s="121">
        <f t="shared" si="14"/>
        <v>0</v>
      </c>
      <c r="N39" s="121">
        <f t="shared" si="14"/>
        <v>0</v>
      </c>
      <c r="O39" s="121">
        <f t="shared" si="14"/>
        <v>0</v>
      </c>
      <c r="P39" s="121">
        <f t="shared" si="14"/>
        <v>0</v>
      </c>
      <c r="Q39" s="121">
        <f t="shared" si="14"/>
        <v>0</v>
      </c>
      <c r="R39" s="121">
        <f t="shared" si="14"/>
        <v>0</v>
      </c>
      <c r="S39" s="121">
        <f t="shared" si="14"/>
        <v>0</v>
      </c>
      <c r="T39" s="121">
        <f t="shared" si="14"/>
        <v>0</v>
      </c>
      <c r="U39" s="121">
        <f t="shared" si="14"/>
        <v>0</v>
      </c>
      <c r="V39" s="121">
        <f t="shared" si="14"/>
        <v>0</v>
      </c>
      <c r="W39" s="121">
        <f t="shared" si="14"/>
        <v>0</v>
      </c>
      <c r="X39" s="121">
        <f t="shared" si="14"/>
        <v>0</v>
      </c>
      <c r="Y39" s="121">
        <f t="shared" si="14"/>
        <v>0</v>
      </c>
      <c r="Z39" s="121">
        <f t="shared" ref="Z39:AK39" si="15">+$O$1*Z7*Z8</f>
        <v>0</v>
      </c>
      <c r="AA39" s="121">
        <f t="shared" si="15"/>
        <v>0</v>
      </c>
      <c r="AB39" s="121">
        <f t="shared" si="15"/>
        <v>0</v>
      </c>
      <c r="AC39" s="121">
        <f t="shared" si="15"/>
        <v>0</v>
      </c>
      <c r="AD39" s="121">
        <f t="shared" si="15"/>
        <v>0</v>
      </c>
      <c r="AE39" s="121">
        <f t="shared" si="15"/>
        <v>0</v>
      </c>
      <c r="AF39" s="121">
        <f t="shared" si="15"/>
        <v>0</v>
      </c>
      <c r="AG39" s="121">
        <f t="shared" si="15"/>
        <v>0</v>
      </c>
      <c r="AH39" s="121">
        <f t="shared" si="15"/>
        <v>0</v>
      </c>
      <c r="AI39" s="121">
        <f t="shared" si="15"/>
        <v>0</v>
      </c>
      <c r="AJ39" s="121">
        <f t="shared" si="15"/>
        <v>0</v>
      </c>
      <c r="AK39" s="122">
        <f t="shared" si="15"/>
        <v>0</v>
      </c>
      <c r="AL39" s="123">
        <f t="shared" si="14"/>
        <v>0</v>
      </c>
    </row>
    <row r="40" spans="1:40" ht="30" x14ac:dyDescent="0.25">
      <c r="B40" s="120" t="s">
        <v>99</v>
      </c>
      <c r="C40" s="121">
        <f>+((C36*C10)*C39)/1000000</f>
        <v>0</v>
      </c>
      <c r="D40" s="121">
        <f t="shared" ref="D40:AL40" si="16">+((D36*D10)*D39)/1000000</f>
        <v>0</v>
      </c>
      <c r="E40" s="121">
        <f t="shared" si="16"/>
        <v>0</v>
      </c>
      <c r="F40" s="121">
        <f t="shared" si="16"/>
        <v>0</v>
      </c>
      <c r="G40" s="121">
        <f t="shared" si="16"/>
        <v>0</v>
      </c>
      <c r="H40" s="121">
        <f t="shared" si="16"/>
        <v>0</v>
      </c>
      <c r="I40" s="121">
        <f t="shared" si="16"/>
        <v>0</v>
      </c>
      <c r="J40" s="121">
        <f t="shared" si="16"/>
        <v>0</v>
      </c>
      <c r="K40" s="121">
        <f t="shared" si="16"/>
        <v>0</v>
      </c>
      <c r="L40" s="121">
        <f t="shared" si="16"/>
        <v>0</v>
      </c>
      <c r="M40" s="121">
        <f t="shared" si="16"/>
        <v>0</v>
      </c>
      <c r="N40" s="121">
        <f t="shared" si="16"/>
        <v>0</v>
      </c>
      <c r="O40" s="121">
        <f t="shared" si="16"/>
        <v>0</v>
      </c>
      <c r="P40" s="121">
        <f t="shared" si="16"/>
        <v>0</v>
      </c>
      <c r="Q40" s="121">
        <f t="shared" si="16"/>
        <v>0</v>
      </c>
      <c r="R40" s="121">
        <f t="shared" si="16"/>
        <v>0</v>
      </c>
      <c r="S40" s="121">
        <f t="shared" si="16"/>
        <v>0</v>
      </c>
      <c r="T40" s="121">
        <f t="shared" si="16"/>
        <v>0</v>
      </c>
      <c r="U40" s="121">
        <f t="shared" si="16"/>
        <v>0</v>
      </c>
      <c r="V40" s="121">
        <f t="shared" si="16"/>
        <v>0</v>
      </c>
      <c r="W40" s="121">
        <f t="shared" si="16"/>
        <v>0</v>
      </c>
      <c r="X40" s="121">
        <f t="shared" si="16"/>
        <v>0</v>
      </c>
      <c r="Y40" s="121">
        <f t="shared" si="16"/>
        <v>0</v>
      </c>
      <c r="Z40" s="121">
        <f t="shared" ref="Z40:AK40" si="17">+((Z36*Z10)*Z39)/1000000</f>
        <v>0</v>
      </c>
      <c r="AA40" s="121">
        <f t="shared" si="17"/>
        <v>0</v>
      </c>
      <c r="AB40" s="121">
        <f t="shared" si="17"/>
        <v>0</v>
      </c>
      <c r="AC40" s="121">
        <f t="shared" si="17"/>
        <v>0</v>
      </c>
      <c r="AD40" s="121">
        <f t="shared" si="17"/>
        <v>0</v>
      </c>
      <c r="AE40" s="121">
        <f t="shared" si="17"/>
        <v>0</v>
      </c>
      <c r="AF40" s="121">
        <f t="shared" si="17"/>
        <v>0</v>
      </c>
      <c r="AG40" s="121">
        <f t="shared" si="17"/>
        <v>0</v>
      </c>
      <c r="AH40" s="121">
        <f t="shared" si="17"/>
        <v>0</v>
      </c>
      <c r="AI40" s="121">
        <f t="shared" si="17"/>
        <v>0</v>
      </c>
      <c r="AJ40" s="121">
        <f t="shared" si="17"/>
        <v>0</v>
      </c>
      <c r="AK40" s="122">
        <f t="shared" si="17"/>
        <v>0</v>
      </c>
      <c r="AL40" s="123">
        <f t="shared" si="16"/>
        <v>0</v>
      </c>
    </row>
    <row r="41" spans="1:40" ht="34.5" customHeight="1" x14ac:dyDescent="0.25">
      <c r="B41" s="120" t="s">
        <v>100</v>
      </c>
      <c r="C41" s="121">
        <f>+(C36*C39)/1000000</f>
        <v>0</v>
      </c>
      <c r="D41" s="121">
        <f t="shared" ref="D41:AL41" si="18">+(D36*D39)/1000000</f>
        <v>0</v>
      </c>
      <c r="E41" s="121">
        <f t="shared" si="18"/>
        <v>0</v>
      </c>
      <c r="F41" s="121">
        <f t="shared" si="18"/>
        <v>0</v>
      </c>
      <c r="G41" s="121">
        <f t="shared" si="18"/>
        <v>0</v>
      </c>
      <c r="H41" s="121">
        <f t="shared" si="18"/>
        <v>0</v>
      </c>
      <c r="I41" s="121">
        <f t="shared" si="18"/>
        <v>0</v>
      </c>
      <c r="J41" s="121">
        <f t="shared" si="18"/>
        <v>0</v>
      </c>
      <c r="K41" s="121">
        <f t="shared" si="18"/>
        <v>0</v>
      </c>
      <c r="L41" s="121">
        <f t="shared" si="18"/>
        <v>0</v>
      </c>
      <c r="M41" s="121">
        <f t="shared" si="18"/>
        <v>0</v>
      </c>
      <c r="N41" s="121">
        <f t="shared" si="18"/>
        <v>0</v>
      </c>
      <c r="O41" s="121">
        <f t="shared" si="18"/>
        <v>0</v>
      </c>
      <c r="P41" s="121">
        <f t="shared" si="18"/>
        <v>0</v>
      </c>
      <c r="Q41" s="121">
        <f t="shared" si="18"/>
        <v>0</v>
      </c>
      <c r="R41" s="121">
        <f t="shared" si="18"/>
        <v>0</v>
      </c>
      <c r="S41" s="121">
        <f t="shared" si="18"/>
        <v>0</v>
      </c>
      <c r="T41" s="121">
        <f t="shared" si="18"/>
        <v>0</v>
      </c>
      <c r="U41" s="121">
        <f t="shared" si="18"/>
        <v>0</v>
      </c>
      <c r="V41" s="121">
        <f t="shared" si="18"/>
        <v>0</v>
      </c>
      <c r="W41" s="121">
        <f t="shared" si="18"/>
        <v>0</v>
      </c>
      <c r="X41" s="121">
        <f t="shared" si="18"/>
        <v>0</v>
      </c>
      <c r="Y41" s="121">
        <f t="shared" si="18"/>
        <v>0</v>
      </c>
      <c r="Z41" s="121">
        <f t="shared" ref="Z41:AK41" si="19">+(Z36*Z39)/1000000</f>
        <v>0</v>
      </c>
      <c r="AA41" s="121">
        <f t="shared" si="19"/>
        <v>0</v>
      </c>
      <c r="AB41" s="121">
        <f t="shared" si="19"/>
        <v>0</v>
      </c>
      <c r="AC41" s="121">
        <f t="shared" si="19"/>
        <v>0</v>
      </c>
      <c r="AD41" s="121">
        <f t="shared" si="19"/>
        <v>0</v>
      </c>
      <c r="AE41" s="121">
        <f t="shared" si="19"/>
        <v>0</v>
      </c>
      <c r="AF41" s="121">
        <f t="shared" si="19"/>
        <v>0</v>
      </c>
      <c r="AG41" s="121">
        <f t="shared" si="19"/>
        <v>0</v>
      </c>
      <c r="AH41" s="121">
        <f t="shared" si="19"/>
        <v>0</v>
      </c>
      <c r="AI41" s="121">
        <f t="shared" si="19"/>
        <v>0</v>
      </c>
      <c r="AJ41" s="121">
        <f t="shared" si="19"/>
        <v>0</v>
      </c>
      <c r="AK41" s="122">
        <f t="shared" si="19"/>
        <v>0</v>
      </c>
      <c r="AL41" s="123">
        <f t="shared" si="18"/>
        <v>0</v>
      </c>
    </row>
    <row r="42" spans="1:40" x14ac:dyDescent="0.25">
      <c r="B42" s="226" t="s">
        <v>96</v>
      </c>
      <c r="C42" s="121" t="e">
        <f>+((C38+C17)*1000)/(C36*C10)</f>
        <v>#DIV/0!</v>
      </c>
      <c r="D42" s="121" t="e">
        <f t="shared" ref="D42:AL42" si="20">+((D38+D17)*1000)/(D36*D10)</f>
        <v>#DIV/0!</v>
      </c>
      <c r="E42" s="121" t="e">
        <f t="shared" si="20"/>
        <v>#DIV/0!</v>
      </c>
      <c r="F42" s="121" t="e">
        <f t="shared" si="20"/>
        <v>#DIV/0!</v>
      </c>
      <c r="G42" s="121" t="e">
        <f t="shared" si="20"/>
        <v>#DIV/0!</v>
      </c>
      <c r="H42" s="121" t="e">
        <f t="shared" si="20"/>
        <v>#DIV/0!</v>
      </c>
      <c r="I42" s="121" t="e">
        <f t="shared" si="20"/>
        <v>#DIV/0!</v>
      </c>
      <c r="J42" s="121" t="e">
        <f t="shared" si="20"/>
        <v>#DIV/0!</v>
      </c>
      <c r="K42" s="121" t="e">
        <f t="shared" si="20"/>
        <v>#DIV/0!</v>
      </c>
      <c r="L42" s="121" t="e">
        <f t="shared" si="20"/>
        <v>#DIV/0!</v>
      </c>
      <c r="M42" s="121" t="e">
        <f t="shared" si="20"/>
        <v>#DIV/0!</v>
      </c>
      <c r="N42" s="121" t="e">
        <f t="shared" si="20"/>
        <v>#DIV/0!</v>
      </c>
      <c r="O42" s="121" t="e">
        <f t="shared" si="20"/>
        <v>#DIV/0!</v>
      </c>
      <c r="P42" s="121" t="e">
        <f t="shared" si="20"/>
        <v>#DIV/0!</v>
      </c>
      <c r="Q42" s="121" t="e">
        <f t="shared" si="20"/>
        <v>#DIV/0!</v>
      </c>
      <c r="R42" s="121" t="e">
        <f t="shared" si="20"/>
        <v>#DIV/0!</v>
      </c>
      <c r="S42" s="121" t="e">
        <f t="shared" si="20"/>
        <v>#DIV/0!</v>
      </c>
      <c r="T42" s="121" t="e">
        <f t="shared" si="20"/>
        <v>#DIV/0!</v>
      </c>
      <c r="U42" s="121" t="e">
        <f t="shared" si="20"/>
        <v>#DIV/0!</v>
      </c>
      <c r="V42" s="121" t="e">
        <f t="shared" si="20"/>
        <v>#DIV/0!</v>
      </c>
      <c r="W42" s="121" t="e">
        <f t="shared" si="20"/>
        <v>#DIV/0!</v>
      </c>
      <c r="X42" s="121" t="e">
        <f t="shared" si="20"/>
        <v>#DIV/0!</v>
      </c>
      <c r="Y42" s="121" t="e">
        <f t="shared" si="20"/>
        <v>#DIV/0!</v>
      </c>
      <c r="Z42" s="121" t="e">
        <f t="shared" ref="Z42:AK42" si="21">+((Z38+Z17)*1000)/(Z36*Z10)</f>
        <v>#DIV/0!</v>
      </c>
      <c r="AA42" s="121" t="e">
        <f t="shared" si="21"/>
        <v>#DIV/0!</v>
      </c>
      <c r="AB42" s="121" t="e">
        <f t="shared" si="21"/>
        <v>#DIV/0!</v>
      </c>
      <c r="AC42" s="121" t="e">
        <f t="shared" si="21"/>
        <v>#DIV/0!</v>
      </c>
      <c r="AD42" s="121" t="e">
        <f t="shared" si="21"/>
        <v>#DIV/0!</v>
      </c>
      <c r="AE42" s="121" t="e">
        <f t="shared" si="21"/>
        <v>#DIV/0!</v>
      </c>
      <c r="AF42" s="121" t="e">
        <f t="shared" si="21"/>
        <v>#DIV/0!</v>
      </c>
      <c r="AG42" s="121" t="e">
        <f t="shared" si="21"/>
        <v>#DIV/0!</v>
      </c>
      <c r="AH42" s="121" t="e">
        <f t="shared" si="21"/>
        <v>#DIV/0!</v>
      </c>
      <c r="AI42" s="121" t="e">
        <f t="shared" si="21"/>
        <v>#DIV/0!</v>
      </c>
      <c r="AJ42" s="121" t="e">
        <f t="shared" si="21"/>
        <v>#DIV/0!</v>
      </c>
      <c r="AK42" s="122" t="e">
        <f t="shared" si="21"/>
        <v>#DIV/0!</v>
      </c>
      <c r="AL42" s="123" t="e">
        <f t="shared" si="20"/>
        <v>#DIV/0!</v>
      </c>
    </row>
    <row r="43" spans="1:40" x14ac:dyDescent="0.25">
      <c r="B43" s="226" t="s">
        <v>102</v>
      </c>
      <c r="C43" s="229" t="e">
        <f>+((C38*1000)/(C40*1000000))*100</f>
        <v>#DIV/0!</v>
      </c>
      <c r="D43" s="229" t="e">
        <f t="shared" ref="D43:AL43" si="22">+((D38*1000)/(D40*1000000))*100</f>
        <v>#DIV/0!</v>
      </c>
      <c r="E43" s="229" t="e">
        <f t="shared" si="22"/>
        <v>#DIV/0!</v>
      </c>
      <c r="F43" s="229" t="e">
        <f t="shared" si="22"/>
        <v>#DIV/0!</v>
      </c>
      <c r="G43" s="229" t="e">
        <f t="shared" si="22"/>
        <v>#DIV/0!</v>
      </c>
      <c r="H43" s="229" t="e">
        <f t="shared" si="22"/>
        <v>#DIV/0!</v>
      </c>
      <c r="I43" s="229" t="e">
        <f t="shared" si="22"/>
        <v>#DIV/0!</v>
      </c>
      <c r="J43" s="229" t="e">
        <f t="shared" si="22"/>
        <v>#DIV/0!</v>
      </c>
      <c r="K43" s="229" t="e">
        <f t="shared" si="22"/>
        <v>#DIV/0!</v>
      </c>
      <c r="L43" s="229" t="e">
        <f t="shared" si="22"/>
        <v>#DIV/0!</v>
      </c>
      <c r="M43" s="229" t="e">
        <f t="shared" si="22"/>
        <v>#DIV/0!</v>
      </c>
      <c r="N43" s="229" t="e">
        <f t="shared" si="22"/>
        <v>#DIV/0!</v>
      </c>
      <c r="O43" s="229" t="e">
        <f t="shared" si="22"/>
        <v>#DIV/0!</v>
      </c>
      <c r="P43" s="229" t="e">
        <f t="shared" si="22"/>
        <v>#DIV/0!</v>
      </c>
      <c r="Q43" s="229" t="e">
        <f t="shared" si="22"/>
        <v>#DIV/0!</v>
      </c>
      <c r="R43" s="229" t="e">
        <f t="shared" si="22"/>
        <v>#DIV/0!</v>
      </c>
      <c r="S43" s="229" t="e">
        <f t="shared" si="22"/>
        <v>#DIV/0!</v>
      </c>
      <c r="T43" s="229" t="e">
        <f t="shared" si="22"/>
        <v>#DIV/0!</v>
      </c>
      <c r="U43" s="229" t="e">
        <f t="shared" si="22"/>
        <v>#DIV/0!</v>
      </c>
      <c r="V43" s="229" t="e">
        <f t="shared" si="22"/>
        <v>#DIV/0!</v>
      </c>
      <c r="W43" s="229" t="e">
        <f t="shared" si="22"/>
        <v>#DIV/0!</v>
      </c>
      <c r="X43" s="229" t="e">
        <f t="shared" si="22"/>
        <v>#DIV/0!</v>
      </c>
      <c r="Y43" s="229" t="e">
        <f t="shared" si="22"/>
        <v>#DIV/0!</v>
      </c>
      <c r="Z43" s="229" t="e">
        <f t="shared" ref="Z43:AK43" si="23">+((Z38*1000)/(Z40*1000000))*100</f>
        <v>#DIV/0!</v>
      </c>
      <c r="AA43" s="229" t="e">
        <f t="shared" si="23"/>
        <v>#DIV/0!</v>
      </c>
      <c r="AB43" s="229" t="e">
        <f t="shared" si="23"/>
        <v>#DIV/0!</v>
      </c>
      <c r="AC43" s="229" t="e">
        <f t="shared" si="23"/>
        <v>#DIV/0!</v>
      </c>
      <c r="AD43" s="229" t="e">
        <f t="shared" si="23"/>
        <v>#DIV/0!</v>
      </c>
      <c r="AE43" s="229" t="e">
        <f t="shared" si="23"/>
        <v>#DIV/0!</v>
      </c>
      <c r="AF43" s="229" t="e">
        <f t="shared" si="23"/>
        <v>#DIV/0!</v>
      </c>
      <c r="AG43" s="229" t="e">
        <f t="shared" si="23"/>
        <v>#DIV/0!</v>
      </c>
      <c r="AH43" s="229" t="e">
        <f t="shared" si="23"/>
        <v>#DIV/0!</v>
      </c>
      <c r="AI43" s="229" t="e">
        <f t="shared" si="23"/>
        <v>#DIV/0!</v>
      </c>
      <c r="AJ43" s="229" t="e">
        <f t="shared" si="23"/>
        <v>#DIV/0!</v>
      </c>
      <c r="AK43" s="230" t="e">
        <f t="shared" si="23"/>
        <v>#DIV/0!</v>
      </c>
      <c r="AL43" s="231" t="e">
        <f t="shared" si="22"/>
        <v>#DIV/0!</v>
      </c>
    </row>
    <row r="44" spans="1:40" s="80" customFormat="1" x14ac:dyDescent="0.25">
      <c r="B44" s="226" t="s">
        <v>97</v>
      </c>
      <c r="C44" s="121" t="e">
        <f>+((C38*1000)-(C17*1000))/(C39)</f>
        <v>#DIV/0!</v>
      </c>
      <c r="D44" s="121" t="e">
        <f t="shared" ref="D44:AL44" si="24">+((D38*1000)-(D17*1000))/(D39)</f>
        <v>#DIV/0!</v>
      </c>
      <c r="E44" s="121" t="e">
        <f t="shared" si="24"/>
        <v>#DIV/0!</v>
      </c>
      <c r="F44" s="121" t="e">
        <f t="shared" si="24"/>
        <v>#DIV/0!</v>
      </c>
      <c r="G44" s="121" t="e">
        <f t="shared" si="24"/>
        <v>#DIV/0!</v>
      </c>
      <c r="H44" s="121" t="e">
        <f t="shared" si="24"/>
        <v>#DIV/0!</v>
      </c>
      <c r="I44" s="121" t="e">
        <f t="shared" si="24"/>
        <v>#DIV/0!</v>
      </c>
      <c r="J44" s="121" t="e">
        <f t="shared" si="24"/>
        <v>#DIV/0!</v>
      </c>
      <c r="K44" s="121" t="e">
        <f t="shared" si="24"/>
        <v>#DIV/0!</v>
      </c>
      <c r="L44" s="121" t="e">
        <f t="shared" si="24"/>
        <v>#DIV/0!</v>
      </c>
      <c r="M44" s="121" t="e">
        <f t="shared" si="24"/>
        <v>#DIV/0!</v>
      </c>
      <c r="N44" s="121" t="e">
        <f t="shared" si="24"/>
        <v>#DIV/0!</v>
      </c>
      <c r="O44" s="121" t="e">
        <f t="shared" si="24"/>
        <v>#DIV/0!</v>
      </c>
      <c r="P44" s="121" t="e">
        <f t="shared" si="24"/>
        <v>#DIV/0!</v>
      </c>
      <c r="Q44" s="121" t="e">
        <f t="shared" si="24"/>
        <v>#DIV/0!</v>
      </c>
      <c r="R44" s="121" t="e">
        <f t="shared" si="24"/>
        <v>#DIV/0!</v>
      </c>
      <c r="S44" s="121" t="e">
        <f t="shared" si="24"/>
        <v>#DIV/0!</v>
      </c>
      <c r="T44" s="121" t="e">
        <f t="shared" si="24"/>
        <v>#DIV/0!</v>
      </c>
      <c r="U44" s="121" t="e">
        <f t="shared" si="24"/>
        <v>#DIV/0!</v>
      </c>
      <c r="V44" s="121" t="e">
        <f t="shared" si="24"/>
        <v>#DIV/0!</v>
      </c>
      <c r="W44" s="121" t="e">
        <f t="shared" si="24"/>
        <v>#DIV/0!</v>
      </c>
      <c r="X44" s="121" t="e">
        <f t="shared" si="24"/>
        <v>#DIV/0!</v>
      </c>
      <c r="Y44" s="121" t="e">
        <f t="shared" si="24"/>
        <v>#DIV/0!</v>
      </c>
      <c r="Z44" s="121" t="e">
        <f t="shared" ref="Z44:AK44" si="25">+((Z38*1000)-(Z17*1000))/(Z39)</f>
        <v>#DIV/0!</v>
      </c>
      <c r="AA44" s="121" t="e">
        <f t="shared" si="25"/>
        <v>#DIV/0!</v>
      </c>
      <c r="AB44" s="121" t="e">
        <f t="shared" si="25"/>
        <v>#DIV/0!</v>
      </c>
      <c r="AC44" s="121" t="e">
        <f t="shared" si="25"/>
        <v>#DIV/0!</v>
      </c>
      <c r="AD44" s="121" t="e">
        <f t="shared" si="25"/>
        <v>#DIV/0!</v>
      </c>
      <c r="AE44" s="121" t="e">
        <f t="shared" si="25"/>
        <v>#DIV/0!</v>
      </c>
      <c r="AF44" s="121" t="e">
        <f t="shared" si="25"/>
        <v>#DIV/0!</v>
      </c>
      <c r="AG44" s="121" t="e">
        <f t="shared" si="25"/>
        <v>#DIV/0!</v>
      </c>
      <c r="AH44" s="121" t="e">
        <f t="shared" si="25"/>
        <v>#DIV/0!</v>
      </c>
      <c r="AI44" s="121" t="e">
        <f t="shared" si="25"/>
        <v>#DIV/0!</v>
      </c>
      <c r="AJ44" s="121" t="e">
        <f t="shared" si="25"/>
        <v>#DIV/0!</v>
      </c>
      <c r="AK44" s="122" t="e">
        <f t="shared" si="25"/>
        <v>#DIV/0!</v>
      </c>
      <c r="AL44" s="123" t="e">
        <f t="shared" si="24"/>
        <v>#DIV/0!</v>
      </c>
      <c r="AM44" s="81"/>
      <c r="AN44" s="81"/>
    </row>
    <row r="45" spans="1:40" s="80" customFormat="1" ht="30" x14ac:dyDescent="0.25">
      <c r="B45" s="120" t="s">
        <v>159</v>
      </c>
      <c r="C45" s="121" t="e">
        <f>+(C17*100000)/(C40*1000)</f>
        <v>#DIV/0!</v>
      </c>
      <c r="D45" s="121" t="e">
        <f t="shared" ref="D45:AL45" si="26">+(D17*100000)/(D40*1000)</f>
        <v>#DIV/0!</v>
      </c>
      <c r="E45" s="121" t="e">
        <f t="shared" si="26"/>
        <v>#DIV/0!</v>
      </c>
      <c r="F45" s="121" t="e">
        <f t="shared" si="26"/>
        <v>#DIV/0!</v>
      </c>
      <c r="G45" s="121" t="e">
        <f t="shared" si="26"/>
        <v>#DIV/0!</v>
      </c>
      <c r="H45" s="121" t="e">
        <f t="shared" si="26"/>
        <v>#DIV/0!</v>
      </c>
      <c r="I45" s="121" t="e">
        <f t="shared" si="26"/>
        <v>#DIV/0!</v>
      </c>
      <c r="J45" s="121" t="e">
        <f t="shared" si="26"/>
        <v>#DIV/0!</v>
      </c>
      <c r="K45" s="121" t="e">
        <f t="shared" si="26"/>
        <v>#DIV/0!</v>
      </c>
      <c r="L45" s="121" t="e">
        <f t="shared" si="26"/>
        <v>#DIV/0!</v>
      </c>
      <c r="M45" s="121" t="e">
        <f t="shared" si="26"/>
        <v>#DIV/0!</v>
      </c>
      <c r="N45" s="121" t="e">
        <f t="shared" si="26"/>
        <v>#DIV/0!</v>
      </c>
      <c r="O45" s="121" t="e">
        <f t="shared" si="26"/>
        <v>#DIV/0!</v>
      </c>
      <c r="P45" s="121" t="e">
        <f t="shared" si="26"/>
        <v>#DIV/0!</v>
      </c>
      <c r="Q45" s="121" t="e">
        <f t="shared" si="26"/>
        <v>#DIV/0!</v>
      </c>
      <c r="R45" s="121" t="e">
        <f t="shared" si="26"/>
        <v>#DIV/0!</v>
      </c>
      <c r="S45" s="121" t="e">
        <f t="shared" si="26"/>
        <v>#DIV/0!</v>
      </c>
      <c r="T45" s="121" t="e">
        <f t="shared" si="26"/>
        <v>#DIV/0!</v>
      </c>
      <c r="U45" s="121" t="e">
        <f t="shared" si="26"/>
        <v>#DIV/0!</v>
      </c>
      <c r="V45" s="121" t="e">
        <f t="shared" si="26"/>
        <v>#DIV/0!</v>
      </c>
      <c r="W45" s="121" t="e">
        <f t="shared" si="26"/>
        <v>#DIV/0!</v>
      </c>
      <c r="X45" s="121" t="e">
        <f t="shared" si="26"/>
        <v>#DIV/0!</v>
      </c>
      <c r="Y45" s="121" t="e">
        <f t="shared" si="26"/>
        <v>#DIV/0!</v>
      </c>
      <c r="Z45" s="121" t="e">
        <f t="shared" ref="Z45:AK45" si="27">+(Z17*100000)/(Z40*1000)</f>
        <v>#DIV/0!</v>
      </c>
      <c r="AA45" s="121" t="e">
        <f t="shared" si="27"/>
        <v>#DIV/0!</v>
      </c>
      <c r="AB45" s="121" t="e">
        <f t="shared" si="27"/>
        <v>#DIV/0!</v>
      </c>
      <c r="AC45" s="121" t="e">
        <f t="shared" si="27"/>
        <v>#DIV/0!</v>
      </c>
      <c r="AD45" s="121" t="e">
        <f t="shared" si="27"/>
        <v>#DIV/0!</v>
      </c>
      <c r="AE45" s="121" t="e">
        <f t="shared" si="27"/>
        <v>#DIV/0!</v>
      </c>
      <c r="AF45" s="121" t="e">
        <f t="shared" si="27"/>
        <v>#DIV/0!</v>
      </c>
      <c r="AG45" s="121" t="e">
        <f t="shared" si="27"/>
        <v>#DIV/0!</v>
      </c>
      <c r="AH45" s="121" t="e">
        <f t="shared" si="27"/>
        <v>#DIV/0!</v>
      </c>
      <c r="AI45" s="121" t="e">
        <f t="shared" si="27"/>
        <v>#DIV/0!</v>
      </c>
      <c r="AJ45" s="121" t="e">
        <f t="shared" si="27"/>
        <v>#DIV/0!</v>
      </c>
      <c r="AK45" s="122" t="e">
        <f t="shared" si="27"/>
        <v>#DIV/0!</v>
      </c>
      <c r="AL45" s="123" t="e">
        <f t="shared" si="26"/>
        <v>#DIV/0!</v>
      </c>
      <c r="AM45" s="81"/>
      <c r="AN45" s="81"/>
    </row>
    <row r="46" spans="1:40" s="80" customFormat="1" x14ac:dyDescent="0.25">
      <c r="B46" s="228" t="s">
        <v>108</v>
      </c>
      <c r="C46" s="232" t="e">
        <f>+C18/(C31*C33)</f>
        <v>#DIV/0!</v>
      </c>
      <c r="D46" s="232" t="e">
        <f t="shared" ref="D46:AL47" si="28">+D18/(D31*D33)</f>
        <v>#DIV/0!</v>
      </c>
      <c r="E46" s="232" t="e">
        <f t="shared" si="28"/>
        <v>#DIV/0!</v>
      </c>
      <c r="F46" s="232" t="e">
        <f t="shared" si="28"/>
        <v>#DIV/0!</v>
      </c>
      <c r="G46" s="232" t="e">
        <f t="shared" si="28"/>
        <v>#DIV/0!</v>
      </c>
      <c r="H46" s="232" t="e">
        <f t="shared" si="28"/>
        <v>#DIV/0!</v>
      </c>
      <c r="I46" s="232" t="e">
        <f t="shared" si="28"/>
        <v>#DIV/0!</v>
      </c>
      <c r="J46" s="232" t="e">
        <f t="shared" si="28"/>
        <v>#DIV/0!</v>
      </c>
      <c r="K46" s="232" t="e">
        <f t="shared" si="28"/>
        <v>#DIV/0!</v>
      </c>
      <c r="L46" s="232" t="e">
        <f t="shared" si="28"/>
        <v>#DIV/0!</v>
      </c>
      <c r="M46" s="232" t="e">
        <f t="shared" si="28"/>
        <v>#DIV/0!</v>
      </c>
      <c r="N46" s="232" t="e">
        <f t="shared" si="28"/>
        <v>#DIV/0!</v>
      </c>
      <c r="O46" s="232" t="e">
        <f t="shared" si="28"/>
        <v>#DIV/0!</v>
      </c>
      <c r="P46" s="232" t="e">
        <f t="shared" si="28"/>
        <v>#DIV/0!</v>
      </c>
      <c r="Q46" s="232" t="e">
        <f t="shared" si="28"/>
        <v>#DIV/0!</v>
      </c>
      <c r="R46" s="232" t="e">
        <f t="shared" si="28"/>
        <v>#DIV/0!</v>
      </c>
      <c r="S46" s="232" t="e">
        <f t="shared" si="28"/>
        <v>#DIV/0!</v>
      </c>
      <c r="T46" s="232" t="e">
        <f t="shared" si="28"/>
        <v>#DIV/0!</v>
      </c>
      <c r="U46" s="232" t="e">
        <f t="shared" si="28"/>
        <v>#DIV/0!</v>
      </c>
      <c r="V46" s="232" t="e">
        <f t="shared" si="28"/>
        <v>#DIV/0!</v>
      </c>
      <c r="W46" s="232" t="e">
        <f t="shared" si="28"/>
        <v>#DIV/0!</v>
      </c>
      <c r="X46" s="232" t="e">
        <f t="shared" si="28"/>
        <v>#DIV/0!</v>
      </c>
      <c r="Y46" s="232" t="e">
        <f t="shared" si="28"/>
        <v>#DIV/0!</v>
      </c>
      <c r="Z46" s="232" t="e">
        <f t="shared" ref="Z46:AK46" si="29">+Z18/(Z31*Z33)</f>
        <v>#DIV/0!</v>
      </c>
      <c r="AA46" s="232" t="e">
        <f t="shared" si="29"/>
        <v>#DIV/0!</v>
      </c>
      <c r="AB46" s="232" t="e">
        <f t="shared" si="29"/>
        <v>#DIV/0!</v>
      </c>
      <c r="AC46" s="232" t="e">
        <f t="shared" si="29"/>
        <v>#DIV/0!</v>
      </c>
      <c r="AD46" s="232" t="e">
        <f t="shared" si="29"/>
        <v>#DIV/0!</v>
      </c>
      <c r="AE46" s="232" t="e">
        <f t="shared" si="29"/>
        <v>#DIV/0!</v>
      </c>
      <c r="AF46" s="232" t="e">
        <f t="shared" si="29"/>
        <v>#DIV/0!</v>
      </c>
      <c r="AG46" s="232" t="e">
        <f t="shared" si="29"/>
        <v>#DIV/0!</v>
      </c>
      <c r="AH46" s="232" t="e">
        <f t="shared" si="29"/>
        <v>#DIV/0!</v>
      </c>
      <c r="AI46" s="232" t="e">
        <f t="shared" si="29"/>
        <v>#DIV/0!</v>
      </c>
      <c r="AJ46" s="232" t="e">
        <f t="shared" si="29"/>
        <v>#DIV/0!</v>
      </c>
      <c r="AK46" s="233" t="e">
        <f t="shared" si="29"/>
        <v>#DIV/0!</v>
      </c>
      <c r="AL46" s="234" t="e">
        <f t="shared" si="28"/>
        <v>#DIV/0!</v>
      </c>
      <c r="AM46" s="111"/>
      <c r="AN46" s="81"/>
    </row>
    <row r="47" spans="1:40" s="80" customFormat="1" ht="15.75" thickBot="1" x14ac:dyDescent="0.3">
      <c r="B47" s="235" t="s">
        <v>109</v>
      </c>
      <c r="C47" s="236" t="e">
        <f>+C19/(C32*C34)</f>
        <v>#DIV/0!</v>
      </c>
      <c r="D47" s="237" t="e">
        <f t="shared" si="28"/>
        <v>#DIV/0!</v>
      </c>
      <c r="E47" s="237" t="e">
        <f t="shared" si="28"/>
        <v>#DIV/0!</v>
      </c>
      <c r="F47" s="237" t="e">
        <f t="shared" si="28"/>
        <v>#DIV/0!</v>
      </c>
      <c r="G47" s="237" t="e">
        <f t="shared" si="28"/>
        <v>#DIV/0!</v>
      </c>
      <c r="H47" s="237" t="e">
        <f t="shared" si="28"/>
        <v>#DIV/0!</v>
      </c>
      <c r="I47" s="237" t="e">
        <f t="shared" si="28"/>
        <v>#DIV/0!</v>
      </c>
      <c r="J47" s="237" t="e">
        <f t="shared" si="28"/>
        <v>#DIV/0!</v>
      </c>
      <c r="K47" s="237" t="e">
        <f t="shared" si="28"/>
        <v>#DIV/0!</v>
      </c>
      <c r="L47" s="237" t="e">
        <f t="shared" si="28"/>
        <v>#DIV/0!</v>
      </c>
      <c r="M47" s="237" t="e">
        <f t="shared" si="28"/>
        <v>#DIV/0!</v>
      </c>
      <c r="N47" s="237" t="e">
        <f t="shared" si="28"/>
        <v>#DIV/0!</v>
      </c>
      <c r="O47" s="237" t="e">
        <f t="shared" si="28"/>
        <v>#DIV/0!</v>
      </c>
      <c r="P47" s="237" t="e">
        <f t="shared" si="28"/>
        <v>#DIV/0!</v>
      </c>
      <c r="Q47" s="237" t="e">
        <f t="shared" si="28"/>
        <v>#DIV/0!</v>
      </c>
      <c r="R47" s="237" t="e">
        <f t="shared" si="28"/>
        <v>#DIV/0!</v>
      </c>
      <c r="S47" s="237" t="e">
        <f t="shared" si="28"/>
        <v>#DIV/0!</v>
      </c>
      <c r="T47" s="237" t="e">
        <f t="shared" si="28"/>
        <v>#DIV/0!</v>
      </c>
      <c r="U47" s="237" t="e">
        <f t="shared" si="28"/>
        <v>#DIV/0!</v>
      </c>
      <c r="V47" s="237" t="e">
        <f t="shared" si="28"/>
        <v>#DIV/0!</v>
      </c>
      <c r="W47" s="237" t="e">
        <f t="shared" si="28"/>
        <v>#DIV/0!</v>
      </c>
      <c r="X47" s="237" t="e">
        <f t="shared" si="28"/>
        <v>#DIV/0!</v>
      </c>
      <c r="Y47" s="237" t="e">
        <f t="shared" si="28"/>
        <v>#DIV/0!</v>
      </c>
      <c r="Z47" s="237" t="e">
        <f t="shared" ref="Z47:AK47" si="30">+Z19/(Z32*Z34)</f>
        <v>#DIV/0!</v>
      </c>
      <c r="AA47" s="237" t="e">
        <f t="shared" si="30"/>
        <v>#DIV/0!</v>
      </c>
      <c r="AB47" s="237" t="e">
        <f t="shared" si="30"/>
        <v>#DIV/0!</v>
      </c>
      <c r="AC47" s="237" t="e">
        <f t="shared" si="30"/>
        <v>#DIV/0!</v>
      </c>
      <c r="AD47" s="237" t="e">
        <f t="shared" si="30"/>
        <v>#DIV/0!</v>
      </c>
      <c r="AE47" s="237" t="e">
        <f t="shared" si="30"/>
        <v>#DIV/0!</v>
      </c>
      <c r="AF47" s="237" t="e">
        <f t="shared" si="30"/>
        <v>#DIV/0!</v>
      </c>
      <c r="AG47" s="237" t="e">
        <f t="shared" si="30"/>
        <v>#DIV/0!</v>
      </c>
      <c r="AH47" s="237" t="e">
        <f t="shared" si="30"/>
        <v>#DIV/0!</v>
      </c>
      <c r="AI47" s="237" t="e">
        <f t="shared" si="30"/>
        <v>#DIV/0!</v>
      </c>
      <c r="AJ47" s="237" t="e">
        <f t="shared" si="30"/>
        <v>#DIV/0!</v>
      </c>
      <c r="AK47" s="238" t="e">
        <f t="shared" si="30"/>
        <v>#DIV/0!</v>
      </c>
      <c r="AL47" s="239" t="e">
        <f t="shared" si="28"/>
        <v>#DIV/0!</v>
      </c>
      <c r="AM47" s="81"/>
      <c r="AN47" s="81"/>
    </row>
    <row r="48" spans="1:40" s="80" customFormat="1" x14ac:dyDescent="0.25">
      <c r="B48" s="105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13"/>
      <c r="AM48" s="81"/>
      <c r="AN48" s="81"/>
    </row>
    <row r="49" spans="1:40" s="80" customFormat="1" x14ac:dyDescent="0.25">
      <c r="B49" s="77"/>
      <c r="AL49" s="13"/>
      <c r="AM49" s="99"/>
      <c r="AN49" s="81"/>
    </row>
    <row r="50" spans="1:40" s="80" customFormat="1" x14ac:dyDescent="0.25">
      <c r="B50" s="77"/>
      <c r="AL50" s="13"/>
      <c r="AM50" s="99"/>
      <c r="AN50" s="81"/>
    </row>
    <row r="51" spans="1:40" ht="27.75" x14ac:dyDescent="0.65">
      <c r="B51" s="107" t="s">
        <v>110</v>
      </c>
      <c r="C51" s="108"/>
      <c r="AL51" s="13"/>
      <c r="AM51" s="99"/>
    </row>
    <row r="52" spans="1:40" ht="23.25" x14ac:dyDescent="0.35">
      <c r="B52" s="107"/>
      <c r="C52" s="108"/>
      <c r="AL52" s="13"/>
      <c r="AM52" s="99"/>
    </row>
    <row r="53" spans="1:40" ht="21" x14ac:dyDescent="0.35">
      <c r="B53" s="109" t="s">
        <v>92</v>
      </c>
      <c r="C53" s="161"/>
      <c r="D53" s="116"/>
      <c r="E53" s="116"/>
      <c r="F53" s="116"/>
      <c r="G53" s="116"/>
      <c r="K53" s="80" t="s">
        <v>106</v>
      </c>
      <c r="M53" s="160"/>
      <c r="N53" s="79"/>
      <c r="O53" s="79"/>
      <c r="AL53" s="13"/>
      <c r="AM53" s="99"/>
    </row>
    <row r="54" spans="1:40" ht="15.75" thickBot="1" x14ac:dyDescent="0.3">
      <c r="C54" s="108"/>
      <c r="AL54" s="13"/>
      <c r="AM54" s="99"/>
    </row>
    <row r="55" spans="1:40" x14ac:dyDescent="0.25">
      <c r="B55" s="568" t="s">
        <v>93</v>
      </c>
      <c r="C55" s="571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3"/>
      <c r="AL55" s="164"/>
      <c r="AM55" s="99"/>
    </row>
    <row r="56" spans="1:40" x14ac:dyDescent="0.25">
      <c r="B56" s="569" t="s">
        <v>94</v>
      </c>
      <c r="C56" s="572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6"/>
      <c r="AL56" s="167"/>
      <c r="AM56" s="99"/>
    </row>
    <row r="57" spans="1:40" x14ac:dyDescent="0.25">
      <c r="B57" s="569" t="s">
        <v>89</v>
      </c>
      <c r="C57" s="572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6"/>
      <c r="AL57" s="167"/>
      <c r="AM57" s="99"/>
    </row>
    <row r="58" spans="1:40" x14ac:dyDescent="0.25">
      <c r="B58" s="569" t="s">
        <v>90</v>
      </c>
      <c r="C58" s="5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4"/>
      <c r="AL58" s="175"/>
      <c r="AM58" s="99"/>
    </row>
    <row r="59" spans="1:40" x14ac:dyDescent="0.25">
      <c r="B59" s="569" t="s">
        <v>91</v>
      </c>
      <c r="C59" s="574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9"/>
      <c r="AL59" s="170"/>
      <c r="AM59" s="81"/>
    </row>
    <row r="60" spans="1:40" ht="15.75" thickBot="1" x14ac:dyDescent="0.3">
      <c r="B60" s="570" t="s">
        <v>104</v>
      </c>
      <c r="C60" s="566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7"/>
      <c r="U60" s="567"/>
      <c r="V60" s="567"/>
      <c r="W60" s="567"/>
      <c r="X60" s="567"/>
      <c r="Y60" s="567"/>
      <c r="Z60" s="567"/>
      <c r="AA60" s="567"/>
      <c r="AB60" s="567"/>
      <c r="AC60" s="567"/>
      <c r="AD60" s="567"/>
      <c r="AE60" s="567"/>
      <c r="AF60" s="567"/>
      <c r="AG60" s="567"/>
      <c r="AH60" s="567"/>
      <c r="AI60" s="567"/>
      <c r="AJ60" s="567"/>
      <c r="AK60" s="606"/>
      <c r="AL60" s="171"/>
      <c r="AM60" s="99"/>
    </row>
    <row r="61" spans="1:40" ht="15.75" thickBot="1" x14ac:dyDescent="0.3">
      <c r="B61" s="112"/>
      <c r="C61" s="113"/>
      <c r="D61" s="113"/>
      <c r="E61" s="113"/>
      <c r="F61" s="113"/>
      <c r="G61" s="114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5"/>
      <c r="AL61" s="13"/>
      <c r="AM61" s="99"/>
    </row>
    <row r="62" spans="1:40" x14ac:dyDescent="0.25">
      <c r="B62" s="110" t="s">
        <v>95</v>
      </c>
      <c r="C62" s="223">
        <f>+C55*C57*C56</f>
        <v>0</v>
      </c>
      <c r="D62" s="223">
        <f t="shared" ref="D62:AL62" si="31">+D55*D57*D56</f>
        <v>0</v>
      </c>
      <c r="E62" s="223">
        <f t="shared" si="31"/>
        <v>0</v>
      </c>
      <c r="F62" s="223">
        <f t="shared" si="31"/>
        <v>0</v>
      </c>
      <c r="G62" s="223">
        <f t="shared" si="31"/>
        <v>0</v>
      </c>
      <c r="H62" s="223">
        <f t="shared" si="31"/>
        <v>0</v>
      </c>
      <c r="I62" s="223">
        <f t="shared" si="31"/>
        <v>0</v>
      </c>
      <c r="J62" s="223">
        <f t="shared" si="31"/>
        <v>0</v>
      </c>
      <c r="K62" s="223">
        <f t="shared" si="31"/>
        <v>0</v>
      </c>
      <c r="L62" s="223">
        <f t="shared" si="31"/>
        <v>0</v>
      </c>
      <c r="M62" s="223">
        <f t="shared" si="31"/>
        <v>0</v>
      </c>
      <c r="N62" s="223">
        <f t="shared" si="31"/>
        <v>0</v>
      </c>
      <c r="O62" s="223">
        <f t="shared" si="31"/>
        <v>0</v>
      </c>
      <c r="P62" s="223">
        <f t="shared" si="31"/>
        <v>0</v>
      </c>
      <c r="Q62" s="223">
        <f t="shared" si="31"/>
        <v>0</v>
      </c>
      <c r="R62" s="223">
        <f t="shared" si="31"/>
        <v>0</v>
      </c>
      <c r="S62" s="223">
        <f t="shared" si="31"/>
        <v>0</v>
      </c>
      <c r="T62" s="223">
        <f t="shared" si="31"/>
        <v>0</v>
      </c>
      <c r="U62" s="223">
        <f t="shared" si="31"/>
        <v>0</v>
      </c>
      <c r="V62" s="223">
        <f t="shared" si="31"/>
        <v>0</v>
      </c>
      <c r="W62" s="223">
        <f t="shared" si="31"/>
        <v>0</v>
      </c>
      <c r="X62" s="223">
        <f t="shared" si="31"/>
        <v>0</v>
      </c>
      <c r="Y62" s="223">
        <f t="shared" si="31"/>
        <v>0</v>
      </c>
      <c r="Z62" s="223">
        <f t="shared" ref="Z62:AK62" si="32">+Z55*Z57*Z56</f>
        <v>0</v>
      </c>
      <c r="AA62" s="223">
        <f t="shared" si="32"/>
        <v>0</v>
      </c>
      <c r="AB62" s="223">
        <f t="shared" si="32"/>
        <v>0</v>
      </c>
      <c r="AC62" s="223">
        <f t="shared" si="32"/>
        <v>0</v>
      </c>
      <c r="AD62" s="223">
        <f t="shared" si="32"/>
        <v>0</v>
      </c>
      <c r="AE62" s="223">
        <f t="shared" si="32"/>
        <v>0</v>
      </c>
      <c r="AF62" s="223">
        <f t="shared" si="32"/>
        <v>0</v>
      </c>
      <c r="AG62" s="223">
        <f t="shared" si="32"/>
        <v>0</v>
      </c>
      <c r="AH62" s="223">
        <f t="shared" si="32"/>
        <v>0</v>
      </c>
      <c r="AI62" s="223">
        <f t="shared" si="32"/>
        <v>0</v>
      </c>
      <c r="AJ62" s="223">
        <f t="shared" si="32"/>
        <v>0</v>
      </c>
      <c r="AK62" s="224">
        <f t="shared" si="32"/>
        <v>0</v>
      </c>
      <c r="AL62" s="225">
        <f t="shared" si="31"/>
        <v>0</v>
      </c>
    </row>
    <row r="63" spans="1:40" x14ac:dyDescent="0.25">
      <c r="B63" s="226" t="s">
        <v>101</v>
      </c>
      <c r="C63" s="121">
        <f>+C62*C58</f>
        <v>0</v>
      </c>
      <c r="D63" s="121">
        <f t="shared" ref="D63:AL63" si="33">+D62*D58</f>
        <v>0</v>
      </c>
      <c r="E63" s="121">
        <f t="shared" si="33"/>
        <v>0</v>
      </c>
      <c r="F63" s="121">
        <f t="shared" si="33"/>
        <v>0</v>
      </c>
      <c r="G63" s="121">
        <f t="shared" si="33"/>
        <v>0</v>
      </c>
      <c r="H63" s="121">
        <f t="shared" si="33"/>
        <v>0</v>
      </c>
      <c r="I63" s="121">
        <f t="shared" si="33"/>
        <v>0</v>
      </c>
      <c r="J63" s="121">
        <f t="shared" si="33"/>
        <v>0</v>
      </c>
      <c r="K63" s="121">
        <f t="shared" si="33"/>
        <v>0</v>
      </c>
      <c r="L63" s="121">
        <f t="shared" si="33"/>
        <v>0</v>
      </c>
      <c r="M63" s="121">
        <f t="shared" si="33"/>
        <v>0</v>
      </c>
      <c r="N63" s="121">
        <f t="shared" si="33"/>
        <v>0</v>
      </c>
      <c r="O63" s="121">
        <f t="shared" si="33"/>
        <v>0</v>
      </c>
      <c r="P63" s="121">
        <f t="shared" si="33"/>
        <v>0</v>
      </c>
      <c r="Q63" s="121">
        <f t="shared" si="33"/>
        <v>0</v>
      </c>
      <c r="R63" s="121">
        <f t="shared" si="33"/>
        <v>0</v>
      </c>
      <c r="S63" s="121">
        <f t="shared" si="33"/>
        <v>0</v>
      </c>
      <c r="T63" s="121">
        <f t="shared" si="33"/>
        <v>0</v>
      </c>
      <c r="U63" s="121">
        <f t="shared" si="33"/>
        <v>0</v>
      </c>
      <c r="V63" s="121">
        <f t="shared" si="33"/>
        <v>0</v>
      </c>
      <c r="W63" s="121">
        <f t="shared" si="33"/>
        <v>0</v>
      </c>
      <c r="X63" s="121">
        <f t="shared" si="33"/>
        <v>0</v>
      </c>
      <c r="Y63" s="121">
        <f t="shared" si="33"/>
        <v>0</v>
      </c>
      <c r="Z63" s="121">
        <f t="shared" ref="Z63:AK63" si="34">+Z62*Z58</f>
        <v>0</v>
      </c>
      <c r="AA63" s="121">
        <f t="shared" si="34"/>
        <v>0</v>
      </c>
      <c r="AB63" s="121">
        <f t="shared" si="34"/>
        <v>0</v>
      </c>
      <c r="AC63" s="121">
        <f t="shared" si="34"/>
        <v>0</v>
      </c>
      <c r="AD63" s="121">
        <f t="shared" si="34"/>
        <v>0</v>
      </c>
      <c r="AE63" s="121">
        <f t="shared" si="34"/>
        <v>0</v>
      </c>
      <c r="AF63" s="121">
        <f t="shared" si="34"/>
        <v>0</v>
      </c>
      <c r="AG63" s="121">
        <f t="shared" si="34"/>
        <v>0</v>
      </c>
      <c r="AH63" s="121">
        <f t="shared" si="34"/>
        <v>0</v>
      </c>
      <c r="AI63" s="121">
        <f t="shared" si="34"/>
        <v>0</v>
      </c>
      <c r="AJ63" s="121">
        <f t="shared" si="34"/>
        <v>0</v>
      </c>
      <c r="AK63" s="122">
        <f t="shared" si="34"/>
        <v>0</v>
      </c>
      <c r="AL63" s="123">
        <f t="shared" si="33"/>
        <v>0</v>
      </c>
    </row>
    <row r="64" spans="1:40" s="81" customFormat="1" ht="30" x14ac:dyDescent="0.25">
      <c r="A64" s="77"/>
      <c r="B64" s="227" t="s">
        <v>103</v>
      </c>
      <c r="C64" s="121">
        <f>+(C62*C58*C59)/1000</f>
        <v>0</v>
      </c>
      <c r="D64" s="121">
        <f t="shared" ref="D64:AL64" si="35">+(D62*D58*D59)/1000</f>
        <v>0</v>
      </c>
      <c r="E64" s="121">
        <f t="shared" si="35"/>
        <v>0</v>
      </c>
      <c r="F64" s="121">
        <f t="shared" si="35"/>
        <v>0</v>
      </c>
      <c r="G64" s="121">
        <f t="shared" si="35"/>
        <v>0</v>
      </c>
      <c r="H64" s="121">
        <f t="shared" si="35"/>
        <v>0</v>
      </c>
      <c r="I64" s="121">
        <f t="shared" si="35"/>
        <v>0</v>
      </c>
      <c r="J64" s="121">
        <f t="shared" si="35"/>
        <v>0</v>
      </c>
      <c r="K64" s="121">
        <f t="shared" si="35"/>
        <v>0</v>
      </c>
      <c r="L64" s="121">
        <f t="shared" si="35"/>
        <v>0</v>
      </c>
      <c r="M64" s="121">
        <f t="shared" si="35"/>
        <v>0</v>
      </c>
      <c r="N64" s="121">
        <f t="shared" si="35"/>
        <v>0</v>
      </c>
      <c r="O64" s="121">
        <f t="shared" si="35"/>
        <v>0</v>
      </c>
      <c r="P64" s="121">
        <f t="shared" si="35"/>
        <v>0</v>
      </c>
      <c r="Q64" s="121">
        <f t="shared" si="35"/>
        <v>0</v>
      </c>
      <c r="R64" s="121">
        <f t="shared" si="35"/>
        <v>0</v>
      </c>
      <c r="S64" s="121">
        <f t="shared" si="35"/>
        <v>0</v>
      </c>
      <c r="T64" s="121">
        <f t="shared" si="35"/>
        <v>0</v>
      </c>
      <c r="U64" s="121">
        <f t="shared" si="35"/>
        <v>0</v>
      </c>
      <c r="V64" s="121">
        <f t="shared" si="35"/>
        <v>0</v>
      </c>
      <c r="W64" s="121">
        <f t="shared" si="35"/>
        <v>0</v>
      </c>
      <c r="X64" s="121">
        <f t="shared" si="35"/>
        <v>0</v>
      </c>
      <c r="Y64" s="121">
        <f t="shared" si="35"/>
        <v>0</v>
      </c>
      <c r="Z64" s="121">
        <f t="shared" ref="Z64:AK64" si="36">+(Z62*Z58*Z59)/1000</f>
        <v>0</v>
      </c>
      <c r="AA64" s="121">
        <f t="shared" si="36"/>
        <v>0</v>
      </c>
      <c r="AB64" s="121">
        <f t="shared" si="36"/>
        <v>0</v>
      </c>
      <c r="AC64" s="121">
        <f t="shared" si="36"/>
        <v>0</v>
      </c>
      <c r="AD64" s="121">
        <f t="shared" si="36"/>
        <v>0</v>
      </c>
      <c r="AE64" s="121">
        <f t="shared" si="36"/>
        <v>0</v>
      </c>
      <c r="AF64" s="121">
        <f t="shared" si="36"/>
        <v>0</v>
      </c>
      <c r="AG64" s="121">
        <f t="shared" si="36"/>
        <v>0</v>
      </c>
      <c r="AH64" s="121">
        <f t="shared" si="36"/>
        <v>0</v>
      </c>
      <c r="AI64" s="121">
        <f t="shared" si="36"/>
        <v>0</v>
      </c>
      <c r="AJ64" s="121">
        <f t="shared" si="36"/>
        <v>0</v>
      </c>
      <c r="AK64" s="122">
        <f t="shared" si="36"/>
        <v>0</v>
      </c>
      <c r="AL64" s="123">
        <f t="shared" si="35"/>
        <v>0</v>
      </c>
      <c r="AM64" s="80"/>
    </row>
    <row r="65" spans="1:39" s="81" customFormat="1" x14ac:dyDescent="0.25">
      <c r="A65" s="77"/>
      <c r="B65" s="228" t="s">
        <v>171</v>
      </c>
      <c r="C65" s="121">
        <f>+$O$1*C55*C56/1000</f>
        <v>0</v>
      </c>
      <c r="D65" s="121">
        <f t="shared" ref="D65:AL65" si="37">+$O$1*D55*D56/1000</f>
        <v>0</v>
      </c>
      <c r="E65" s="121">
        <f t="shared" si="37"/>
        <v>0</v>
      </c>
      <c r="F65" s="121">
        <f t="shared" si="37"/>
        <v>0</v>
      </c>
      <c r="G65" s="121">
        <f t="shared" si="37"/>
        <v>0</v>
      </c>
      <c r="H65" s="121">
        <f t="shared" si="37"/>
        <v>0</v>
      </c>
      <c r="I65" s="121">
        <f t="shared" si="37"/>
        <v>0</v>
      </c>
      <c r="J65" s="121">
        <f t="shared" si="37"/>
        <v>0</v>
      </c>
      <c r="K65" s="121">
        <f t="shared" si="37"/>
        <v>0</v>
      </c>
      <c r="L65" s="121">
        <f t="shared" si="37"/>
        <v>0</v>
      </c>
      <c r="M65" s="121">
        <f t="shared" si="37"/>
        <v>0</v>
      </c>
      <c r="N65" s="121">
        <f t="shared" si="37"/>
        <v>0</v>
      </c>
      <c r="O65" s="121">
        <f t="shared" si="37"/>
        <v>0</v>
      </c>
      <c r="P65" s="121">
        <f t="shared" si="37"/>
        <v>0</v>
      </c>
      <c r="Q65" s="121">
        <f t="shared" si="37"/>
        <v>0</v>
      </c>
      <c r="R65" s="121">
        <f t="shared" si="37"/>
        <v>0</v>
      </c>
      <c r="S65" s="121">
        <f t="shared" si="37"/>
        <v>0</v>
      </c>
      <c r="T65" s="121">
        <f t="shared" si="37"/>
        <v>0</v>
      </c>
      <c r="U65" s="121">
        <f t="shared" si="37"/>
        <v>0</v>
      </c>
      <c r="V65" s="121">
        <f t="shared" si="37"/>
        <v>0</v>
      </c>
      <c r="W65" s="121">
        <f t="shared" si="37"/>
        <v>0</v>
      </c>
      <c r="X65" s="121">
        <f t="shared" si="37"/>
        <v>0</v>
      </c>
      <c r="Y65" s="121">
        <f t="shared" si="37"/>
        <v>0</v>
      </c>
      <c r="Z65" s="121">
        <f t="shared" ref="Z65:AK65" si="38">+$O$1*Z55*Z56/1000</f>
        <v>0</v>
      </c>
      <c r="AA65" s="121">
        <f t="shared" si="38"/>
        <v>0</v>
      </c>
      <c r="AB65" s="121">
        <f t="shared" si="38"/>
        <v>0</v>
      </c>
      <c r="AC65" s="121">
        <f t="shared" si="38"/>
        <v>0</v>
      </c>
      <c r="AD65" s="121">
        <f t="shared" si="38"/>
        <v>0</v>
      </c>
      <c r="AE65" s="121">
        <f t="shared" si="38"/>
        <v>0</v>
      </c>
      <c r="AF65" s="121">
        <f t="shared" si="38"/>
        <v>0</v>
      </c>
      <c r="AG65" s="121">
        <f t="shared" si="38"/>
        <v>0</v>
      </c>
      <c r="AH65" s="121">
        <f t="shared" si="38"/>
        <v>0</v>
      </c>
      <c r="AI65" s="121">
        <f t="shared" si="38"/>
        <v>0</v>
      </c>
      <c r="AJ65" s="121">
        <f t="shared" si="38"/>
        <v>0</v>
      </c>
      <c r="AK65" s="122">
        <f t="shared" si="38"/>
        <v>0</v>
      </c>
      <c r="AL65" s="123">
        <f t="shared" si="37"/>
        <v>0</v>
      </c>
      <c r="AM65" s="80"/>
    </row>
    <row r="66" spans="1:39" s="81" customFormat="1" ht="30" x14ac:dyDescent="0.25">
      <c r="A66" s="77"/>
      <c r="B66" s="120" t="s">
        <v>99</v>
      </c>
      <c r="C66" s="121">
        <f>+(C63*C65*1000)/1000000</f>
        <v>0</v>
      </c>
      <c r="D66" s="121">
        <f t="shared" ref="D66:AL66" si="39">+(D63*D65*1000)/1000000</f>
        <v>0</v>
      </c>
      <c r="E66" s="121">
        <f t="shared" si="39"/>
        <v>0</v>
      </c>
      <c r="F66" s="121">
        <f t="shared" si="39"/>
        <v>0</v>
      </c>
      <c r="G66" s="121">
        <f t="shared" si="39"/>
        <v>0</v>
      </c>
      <c r="H66" s="121">
        <f t="shared" si="39"/>
        <v>0</v>
      </c>
      <c r="I66" s="121">
        <f t="shared" si="39"/>
        <v>0</v>
      </c>
      <c r="J66" s="121">
        <f t="shared" si="39"/>
        <v>0</v>
      </c>
      <c r="K66" s="121">
        <f t="shared" si="39"/>
        <v>0</v>
      </c>
      <c r="L66" s="121">
        <f t="shared" si="39"/>
        <v>0</v>
      </c>
      <c r="M66" s="121">
        <f t="shared" si="39"/>
        <v>0</v>
      </c>
      <c r="N66" s="121">
        <f t="shared" si="39"/>
        <v>0</v>
      </c>
      <c r="O66" s="121">
        <f t="shared" si="39"/>
        <v>0</v>
      </c>
      <c r="P66" s="121">
        <f t="shared" si="39"/>
        <v>0</v>
      </c>
      <c r="Q66" s="121">
        <f t="shared" si="39"/>
        <v>0</v>
      </c>
      <c r="R66" s="121">
        <f t="shared" si="39"/>
        <v>0</v>
      </c>
      <c r="S66" s="121">
        <f t="shared" si="39"/>
        <v>0</v>
      </c>
      <c r="T66" s="121">
        <f t="shared" si="39"/>
        <v>0</v>
      </c>
      <c r="U66" s="121">
        <f t="shared" si="39"/>
        <v>0</v>
      </c>
      <c r="V66" s="121">
        <f t="shared" si="39"/>
        <v>0</v>
      </c>
      <c r="W66" s="121">
        <f t="shared" si="39"/>
        <v>0</v>
      </c>
      <c r="X66" s="121">
        <f t="shared" si="39"/>
        <v>0</v>
      </c>
      <c r="Y66" s="121">
        <f t="shared" si="39"/>
        <v>0</v>
      </c>
      <c r="Z66" s="121">
        <f t="shared" ref="Z66:AK66" si="40">+(Z63*Z65*1000)/1000000</f>
        <v>0</v>
      </c>
      <c r="AA66" s="121">
        <f t="shared" si="40"/>
        <v>0</v>
      </c>
      <c r="AB66" s="121">
        <f t="shared" si="40"/>
        <v>0</v>
      </c>
      <c r="AC66" s="121">
        <f t="shared" si="40"/>
        <v>0</v>
      </c>
      <c r="AD66" s="121">
        <f t="shared" si="40"/>
        <v>0</v>
      </c>
      <c r="AE66" s="121">
        <f t="shared" si="40"/>
        <v>0</v>
      </c>
      <c r="AF66" s="121">
        <f t="shared" si="40"/>
        <v>0</v>
      </c>
      <c r="AG66" s="121">
        <f t="shared" si="40"/>
        <v>0</v>
      </c>
      <c r="AH66" s="121">
        <f t="shared" si="40"/>
        <v>0</v>
      </c>
      <c r="AI66" s="121">
        <f t="shared" si="40"/>
        <v>0</v>
      </c>
      <c r="AJ66" s="121">
        <f t="shared" si="40"/>
        <v>0</v>
      </c>
      <c r="AK66" s="122">
        <f t="shared" si="40"/>
        <v>0</v>
      </c>
      <c r="AL66" s="123">
        <f t="shared" si="39"/>
        <v>0</v>
      </c>
      <c r="AM66" s="80"/>
    </row>
    <row r="67" spans="1:39" s="81" customFormat="1" ht="30" x14ac:dyDescent="0.25">
      <c r="A67" s="77"/>
      <c r="B67" s="120" t="s">
        <v>100</v>
      </c>
      <c r="C67" s="121">
        <f>+(C62*C65*1000)/1000000</f>
        <v>0</v>
      </c>
      <c r="D67" s="121">
        <f t="shared" ref="D67:AL67" si="41">+(D62*D65*1000)/1000000</f>
        <v>0</v>
      </c>
      <c r="E67" s="121">
        <f t="shared" si="41"/>
        <v>0</v>
      </c>
      <c r="F67" s="121">
        <f t="shared" si="41"/>
        <v>0</v>
      </c>
      <c r="G67" s="121">
        <f t="shared" si="41"/>
        <v>0</v>
      </c>
      <c r="H67" s="121">
        <f t="shared" si="41"/>
        <v>0</v>
      </c>
      <c r="I67" s="121">
        <f t="shared" si="41"/>
        <v>0</v>
      </c>
      <c r="J67" s="121">
        <f t="shared" si="41"/>
        <v>0</v>
      </c>
      <c r="K67" s="121">
        <f t="shared" si="41"/>
        <v>0</v>
      </c>
      <c r="L67" s="121">
        <f t="shared" si="41"/>
        <v>0</v>
      </c>
      <c r="M67" s="121">
        <f t="shared" si="41"/>
        <v>0</v>
      </c>
      <c r="N67" s="121">
        <f t="shared" si="41"/>
        <v>0</v>
      </c>
      <c r="O67" s="121">
        <f t="shared" si="41"/>
        <v>0</v>
      </c>
      <c r="P67" s="121">
        <f t="shared" si="41"/>
        <v>0</v>
      </c>
      <c r="Q67" s="121">
        <f t="shared" si="41"/>
        <v>0</v>
      </c>
      <c r="R67" s="121">
        <f t="shared" si="41"/>
        <v>0</v>
      </c>
      <c r="S67" s="121">
        <f t="shared" si="41"/>
        <v>0</v>
      </c>
      <c r="T67" s="121">
        <f t="shared" si="41"/>
        <v>0</v>
      </c>
      <c r="U67" s="121">
        <f t="shared" si="41"/>
        <v>0</v>
      </c>
      <c r="V67" s="121">
        <f t="shared" si="41"/>
        <v>0</v>
      </c>
      <c r="W67" s="121">
        <f t="shared" si="41"/>
        <v>0</v>
      </c>
      <c r="X67" s="121">
        <f t="shared" si="41"/>
        <v>0</v>
      </c>
      <c r="Y67" s="121">
        <f t="shared" si="41"/>
        <v>0</v>
      </c>
      <c r="Z67" s="121">
        <f t="shared" ref="Z67:AK67" si="42">+(Z62*Z65*1000)/1000000</f>
        <v>0</v>
      </c>
      <c r="AA67" s="121">
        <f t="shared" si="42"/>
        <v>0</v>
      </c>
      <c r="AB67" s="121">
        <f t="shared" si="42"/>
        <v>0</v>
      </c>
      <c r="AC67" s="121">
        <f t="shared" si="42"/>
        <v>0</v>
      </c>
      <c r="AD67" s="121">
        <f t="shared" si="42"/>
        <v>0</v>
      </c>
      <c r="AE67" s="121">
        <f t="shared" si="42"/>
        <v>0</v>
      </c>
      <c r="AF67" s="121">
        <f t="shared" si="42"/>
        <v>0</v>
      </c>
      <c r="AG67" s="121">
        <f t="shared" si="42"/>
        <v>0</v>
      </c>
      <c r="AH67" s="121">
        <f t="shared" si="42"/>
        <v>0</v>
      </c>
      <c r="AI67" s="121">
        <f t="shared" si="42"/>
        <v>0</v>
      </c>
      <c r="AJ67" s="121">
        <f t="shared" si="42"/>
        <v>0</v>
      </c>
      <c r="AK67" s="122">
        <f t="shared" si="42"/>
        <v>0</v>
      </c>
      <c r="AL67" s="123">
        <f t="shared" si="41"/>
        <v>0</v>
      </c>
      <c r="AM67" s="80"/>
    </row>
    <row r="68" spans="1:39" s="81" customFormat="1" x14ac:dyDescent="0.25">
      <c r="A68" s="77"/>
      <c r="B68" s="226" t="s">
        <v>96</v>
      </c>
      <c r="C68" s="121" t="e">
        <f>+((C64+C60)*1000)/(C62*C58)</f>
        <v>#DIV/0!</v>
      </c>
      <c r="D68" s="121" t="e">
        <f t="shared" ref="D68:AL68" si="43">+((D64+D60)*1000)/(D62*D58)</f>
        <v>#DIV/0!</v>
      </c>
      <c r="E68" s="121" t="e">
        <f t="shared" si="43"/>
        <v>#DIV/0!</v>
      </c>
      <c r="F68" s="121" t="e">
        <f t="shared" si="43"/>
        <v>#DIV/0!</v>
      </c>
      <c r="G68" s="121" t="e">
        <f t="shared" si="43"/>
        <v>#DIV/0!</v>
      </c>
      <c r="H68" s="121" t="e">
        <f t="shared" si="43"/>
        <v>#DIV/0!</v>
      </c>
      <c r="I68" s="121" t="e">
        <f t="shared" si="43"/>
        <v>#DIV/0!</v>
      </c>
      <c r="J68" s="121" t="e">
        <f t="shared" si="43"/>
        <v>#DIV/0!</v>
      </c>
      <c r="K68" s="121" t="e">
        <f t="shared" si="43"/>
        <v>#DIV/0!</v>
      </c>
      <c r="L68" s="121" t="e">
        <f t="shared" si="43"/>
        <v>#DIV/0!</v>
      </c>
      <c r="M68" s="121" t="e">
        <f t="shared" si="43"/>
        <v>#DIV/0!</v>
      </c>
      <c r="N68" s="121" t="e">
        <f t="shared" si="43"/>
        <v>#DIV/0!</v>
      </c>
      <c r="O68" s="121" t="e">
        <f t="shared" si="43"/>
        <v>#DIV/0!</v>
      </c>
      <c r="P68" s="121" t="e">
        <f t="shared" si="43"/>
        <v>#DIV/0!</v>
      </c>
      <c r="Q68" s="121" t="e">
        <f t="shared" si="43"/>
        <v>#DIV/0!</v>
      </c>
      <c r="R68" s="121" t="e">
        <f t="shared" si="43"/>
        <v>#DIV/0!</v>
      </c>
      <c r="S68" s="121" t="e">
        <f t="shared" si="43"/>
        <v>#DIV/0!</v>
      </c>
      <c r="T68" s="121" t="e">
        <f t="shared" si="43"/>
        <v>#DIV/0!</v>
      </c>
      <c r="U68" s="121" t="e">
        <f t="shared" si="43"/>
        <v>#DIV/0!</v>
      </c>
      <c r="V68" s="121" t="e">
        <f t="shared" si="43"/>
        <v>#DIV/0!</v>
      </c>
      <c r="W68" s="121" t="e">
        <f t="shared" si="43"/>
        <v>#DIV/0!</v>
      </c>
      <c r="X68" s="121" t="e">
        <f t="shared" si="43"/>
        <v>#DIV/0!</v>
      </c>
      <c r="Y68" s="121" t="e">
        <f t="shared" si="43"/>
        <v>#DIV/0!</v>
      </c>
      <c r="Z68" s="121" t="e">
        <f t="shared" ref="Z68:AK68" si="44">+((Z64+Z60)*1000)/(Z62*Z58)</f>
        <v>#DIV/0!</v>
      </c>
      <c r="AA68" s="121" t="e">
        <f t="shared" si="44"/>
        <v>#DIV/0!</v>
      </c>
      <c r="AB68" s="121" t="e">
        <f t="shared" si="44"/>
        <v>#DIV/0!</v>
      </c>
      <c r="AC68" s="121" t="e">
        <f t="shared" si="44"/>
        <v>#DIV/0!</v>
      </c>
      <c r="AD68" s="121" t="e">
        <f t="shared" si="44"/>
        <v>#DIV/0!</v>
      </c>
      <c r="AE68" s="121" t="e">
        <f t="shared" si="44"/>
        <v>#DIV/0!</v>
      </c>
      <c r="AF68" s="121" t="e">
        <f t="shared" si="44"/>
        <v>#DIV/0!</v>
      </c>
      <c r="AG68" s="121" t="e">
        <f t="shared" si="44"/>
        <v>#DIV/0!</v>
      </c>
      <c r="AH68" s="121" t="e">
        <f t="shared" si="44"/>
        <v>#DIV/0!</v>
      </c>
      <c r="AI68" s="121" t="e">
        <f t="shared" si="44"/>
        <v>#DIV/0!</v>
      </c>
      <c r="AJ68" s="121" t="e">
        <f t="shared" si="44"/>
        <v>#DIV/0!</v>
      </c>
      <c r="AK68" s="122" t="e">
        <f t="shared" si="44"/>
        <v>#DIV/0!</v>
      </c>
      <c r="AL68" s="123" t="e">
        <f t="shared" si="43"/>
        <v>#DIV/0!</v>
      </c>
      <c r="AM68" s="80"/>
    </row>
    <row r="69" spans="1:39" s="81" customFormat="1" x14ac:dyDescent="0.25">
      <c r="A69" s="77"/>
      <c r="B69" s="226" t="s">
        <v>102</v>
      </c>
      <c r="C69" s="229" t="e">
        <f>+((C64*1000)/(C66*1000000))*100</f>
        <v>#DIV/0!</v>
      </c>
      <c r="D69" s="229" t="e">
        <f t="shared" ref="D69:AL69" si="45">+((D64*1000)/(D66*1000000))*100</f>
        <v>#DIV/0!</v>
      </c>
      <c r="E69" s="229" t="e">
        <f t="shared" si="45"/>
        <v>#DIV/0!</v>
      </c>
      <c r="F69" s="229" t="e">
        <f t="shared" si="45"/>
        <v>#DIV/0!</v>
      </c>
      <c r="G69" s="229" t="e">
        <f t="shared" si="45"/>
        <v>#DIV/0!</v>
      </c>
      <c r="H69" s="229" t="e">
        <f t="shared" si="45"/>
        <v>#DIV/0!</v>
      </c>
      <c r="I69" s="229" t="e">
        <f t="shared" si="45"/>
        <v>#DIV/0!</v>
      </c>
      <c r="J69" s="229" t="e">
        <f t="shared" si="45"/>
        <v>#DIV/0!</v>
      </c>
      <c r="K69" s="229" t="e">
        <f t="shared" si="45"/>
        <v>#DIV/0!</v>
      </c>
      <c r="L69" s="229" t="e">
        <f t="shared" si="45"/>
        <v>#DIV/0!</v>
      </c>
      <c r="M69" s="229" t="e">
        <f t="shared" si="45"/>
        <v>#DIV/0!</v>
      </c>
      <c r="N69" s="229" t="e">
        <f t="shared" si="45"/>
        <v>#DIV/0!</v>
      </c>
      <c r="O69" s="229" t="e">
        <f t="shared" si="45"/>
        <v>#DIV/0!</v>
      </c>
      <c r="P69" s="229" t="e">
        <f t="shared" si="45"/>
        <v>#DIV/0!</v>
      </c>
      <c r="Q69" s="229" t="e">
        <f t="shared" si="45"/>
        <v>#DIV/0!</v>
      </c>
      <c r="R69" s="229" t="e">
        <f t="shared" si="45"/>
        <v>#DIV/0!</v>
      </c>
      <c r="S69" s="229" t="e">
        <f t="shared" si="45"/>
        <v>#DIV/0!</v>
      </c>
      <c r="T69" s="229" t="e">
        <f t="shared" si="45"/>
        <v>#DIV/0!</v>
      </c>
      <c r="U69" s="229" t="e">
        <f t="shared" si="45"/>
        <v>#DIV/0!</v>
      </c>
      <c r="V69" s="229" t="e">
        <f t="shared" si="45"/>
        <v>#DIV/0!</v>
      </c>
      <c r="W69" s="229" t="e">
        <f t="shared" si="45"/>
        <v>#DIV/0!</v>
      </c>
      <c r="X69" s="229" t="e">
        <f t="shared" si="45"/>
        <v>#DIV/0!</v>
      </c>
      <c r="Y69" s="229" t="e">
        <f t="shared" si="45"/>
        <v>#DIV/0!</v>
      </c>
      <c r="Z69" s="229" t="e">
        <f t="shared" ref="Z69:AK69" si="46">+((Z64*1000)/(Z66*1000000))*100</f>
        <v>#DIV/0!</v>
      </c>
      <c r="AA69" s="229" t="e">
        <f t="shared" si="46"/>
        <v>#DIV/0!</v>
      </c>
      <c r="AB69" s="229" t="e">
        <f t="shared" si="46"/>
        <v>#DIV/0!</v>
      </c>
      <c r="AC69" s="229" t="e">
        <f t="shared" si="46"/>
        <v>#DIV/0!</v>
      </c>
      <c r="AD69" s="229" t="e">
        <f t="shared" si="46"/>
        <v>#DIV/0!</v>
      </c>
      <c r="AE69" s="229" t="e">
        <f t="shared" si="46"/>
        <v>#DIV/0!</v>
      </c>
      <c r="AF69" s="229" t="e">
        <f t="shared" si="46"/>
        <v>#DIV/0!</v>
      </c>
      <c r="AG69" s="229" t="e">
        <f t="shared" si="46"/>
        <v>#DIV/0!</v>
      </c>
      <c r="AH69" s="229" t="e">
        <f t="shared" si="46"/>
        <v>#DIV/0!</v>
      </c>
      <c r="AI69" s="229" t="e">
        <f t="shared" si="46"/>
        <v>#DIV/0!</v>
      </c>
      <c r="AJ69" s="229" t="e">
        <f t="shared" si="46"/>
        <v>#DIV/0!</v>
      </c>
      <c r="AK69" s="230" t="e">
        <f t="shared" si="46"/>
        <v>#DIV/0!</v>
      </c>
      <c r="AL69" s="231" t="e">
        <f t="shared" si="45"/>
        <v>#DIV/0!</v>
      </c>
      <c r="AM69" s="80"/>
    </row>
    <row r="70" spans="1:39" s="81" customFormat="1" x14ac:dyDescent="0.25">
      <c r="A70" s="77"/>
      <c r="B70" s="226" t="s">
        <v>170</v>
      </c>
      <c r="C70" s="121" t="e">
        <f>+((C64+C60)*1000)/(C65)</f>
        <v>#DIV/0!</v>
      </c>
      <c r="D70" s="121" t="e">
        <f t="shared" ref="D70:AL70" si="47">+((D64+D60)*1000)/(D65)</f>
        <v>#DIV/0!</v>
      </c>
      <c r="E70" s="121" t="e">
        <f t="shared" si="47"/>
        <v>#DIV/0!</v>
      </c>
      <c r="F70" s="121" t="e">
        <f t="shared" si="47"/>
        <v>#DIV/0!</v>
      </c>
      <c r="G70" s="121" t="e">
        <f t="shared" si="47"/>
        <v>#DIV/0!</v>
      </c>
      <c r="H70" s="121" t="e">
        <f t="shared" si="47"/>
        <v>#DIV/0!</v>
      </c>
      <c r="I70" s="121" t="e">
        <f t="shared" si="47"/>
        <v>#DIV/0!</v>
      </c>
      <c r="J70" s="121" t="e">
        <f t="shared" si="47"/>
        <v>#DIV/0!</v>
      </c>
      <c r="K70" s="121" t="e">
        <f t="shared" si="47"/>
        <v>#DIV/0!</v>
      </c>
      <c r="L70" s="121" t="e">
        <f t="shared" si="47"/>
        <v>#DIV/0!</v>
      </c>
      <c r="M70" s="121" t="e">
        <f t="shared" si="47"/>
        <v>#DIV/0!</v>
      </c>
      <c r="N70" s="121" t="e">
        <f t="shared" si="47"/>
        <v>#DIV/0!</v>
      </c>
      <c r="O70" s="121" t="e">
        <f t="shared" si="47"/>
        <v>#DIV/0!</v>
      </c>
      <c r="P70" s="121" t="e">
        <f t="shared" si="47"/>
        <v>#DIV/0!</v>
      </c>
      <c r="Q70" s="121" t="e">
        <f t="shared" si="47"/>
        <v>#DIV/0!</v>
      </c>
      <c r="R70" s="121" t="e">
        <f t="shared" si="47"/>
        <v>#DIV/0!</v>
      </c>
      <c r="S70" s="121" t="e">
        <f t="shared" si="47"/>
        <v>#DIV/0!</v>
      </c>
      <c r="T70" s="121" t="e">
        <f t="shared" si="47"/>
        <v>#DIV/0!</v>
      </c>
      <c r="U70" s="121" t="e">
        <f t="shared" si="47"/>
        <v>#DIV/0!</v>
      </c>
      <c r="V70" s="121" t="e">
        <f t="shared" si="47"/>
        <v>#DIV/0!</v>
      </c>
      <c r="W70" s="121" t="e">
        <f t="shared" si="47"/>
        <v>#DIV/0!</v>
      </c>
      <c r="X70" s="121" t="e">
        <f t="shared" si="47"/>
        <v>#DIV/0!</v>
      </c>
      <c r="Y70" s="121" t="e">
        <f t="shared" si="47"/>
        <v>#DIV/0!</v>
      </c>
      <c r="Z70" s="121" t="e">
        <f t="shared" ref="Z70:AK70" si="48">+((Z64+Z60)*1000)/(Z65)</f>
        <v>#DIV/0!</v>
      </c>
      <c r="AA70" s="121" t="e">
        <f t="shared" si="48"/>
        <v>#DIV/0!</v>
      </c>
      <c r="AB70" s="121" t="e">
        <f t="shared" si="48"/>
        <v>#DIV/0!</v>
      </c>
      <c r="AC70" s="121" t="e">
        <f t="shared" si="48"/>
        <v>#DIV/0!</v>
      </c>
      <c r="AD70" s="121" t="e">
        <f t="shared" si="48"/>
        <v>#DIV/0!</v>
      </c>
      <c r="AE70" s="121" t="e">
        <f t="shared" si="48"/>
        <v>#DIV/0!</v>
      </c>
      <c r="AF70" s="121" t="e">
        <f t="shared" si="48"/>
        <v>#DIV/0!</v>
      </c>
      <c r="AG70" s="121" t="e">
        <f t="shared" si="48"/>
        <v>#DIV/0!</v>
      </c>
      <c r="AH70" s="121" t="e">
        <f t="shared" si="48"/>
        <v>#DIV/0!</v>
      </c>
      <c r="AI70" s="121" t="e">
        <f t="shared" si="48"/>
        <v>#DIV/0!</v>
      </c>
      <c r="AJ70" s="121" t="e">
        <f t="shared" si="48"/>
        <v>#DIV/0!</v>
      </c>
      <c r="AK70" s="122" t="e">
        <f t="shared" si="48"/>
        <v>#DIV/0!</v>
      </c>
      <c r="AL70" s="123" t="e">
        <f t="shared" si="47"/>
        <v>#DIV/0!</v>
      </c>
      <c r="AM70" s="80"/>
    </row>
    <row r="71" spans="1:39" s="81" customFormat="1" ht="30.75" thickBot="1" x14ac:dyDescent="0.3">
      <c r="A71" s="77"/>
      <c r="B71" s="240" t="s">
        <v>159</v>
      </c>
      <c r="C71" s="241" t="e">
        <f>+(C60*100000)/((C66*1000))</f>
        <v>#DIV/0!</v>
      </c>
      <c r="D71" s="241" t="e">
        <f t="shared" ref="D71:AL71" si="49">+(D60*100000)/((D66*1000))</f>
        <v>#DIV/0!</v>
      </c>
      <c r="E71" s="241" t="e">
        <f t="shared" si="49"/>
        <v>#DIV/0!</v>
      </c>
      <c r="F71" s="241" t="e">
        <f t="shared" si="49"/>
        <v>#DIV/0!</v>
      </c>
      <c r="G71" s="241" t="e">
        <f t="shared" si="49"/>
        <v>#DIV/0!</v>
      </c>
      <c r="H71" s="241" t="e">
        <f t="shared" si="49"/>
        <v>#DIV/0!</v>
      </c>
      <c r="I71" s="241" t="e">
        <f t="shared" si="49"/>
        <v>#DIV/0!</v>
      </c>
      <c r="J71" s="241" t="e">
        <f t="shared" si="49"/>
        <v>#DIV/0!</v>
      </c>
      <c r="K71" s="241" t="e">
        <f t="shared" si="49"/>
        <v>#DIV/0!</v>
      </c>
      <c r="L71" s="241" t="e">
        <f t="shared" si="49"/>
        <v>#DIV/0!</v>
      </c>
      <c r="M71" s="241" t="e">
        <f t="shared" si="49"/>
        <v>#DIV/0!</v>
      </c>
      <c r="N71" s="241" t="e">
        <f t="shared" si="49"/>
        <v>#DIV/0!</v>
      </c>
      <c r="O71" s="241" t="e">
        <f t="shared" si="49"/>
        <v>#DIV/0!</v>
      </c>
      <c r="P71" s="241" t="e">
        <f t="shared" si="49"/>
        <v>#DIV/0!</v>
      </c>
      <c r="Q71" s="241" t="e">
        <f t="shared" si="49"/>
        <v>#DIV/0!</v>
      </c>
      <c r="R71" s="241" t="e">
        <f t="shared" si="49"/>
        <v>#DIV/0!</v>
      </c>
      <c r="S71" s="241" t="e">
        <f t="shared" si="49"/>
        <v>#DIV/0!</v>
      </c>
      <c r="T71" s="241" t="e">
        <f t="shared" si="49"/>
        <v>#DIV/0!</v>
      </c>
      <c r="U71" s="241" t="e">
        <f t="shared" si="49"/>
        <v>#DIV/0!</v>
      </c>
      <c r="V71" s="241" t="e">
        <f t="shared" si="49"/>
        <v>#DIV/0!</v>
      </c>
      <c r="W71" s="241" t="e">
        <f t="shared" si="49"/>
        <v>#DIV/0!</v>
      </c>
      <c r="X71" s="241" t="e">
        <f t="shared" si="49"/>
        <v>#DIV/0!</v>
      </c>
      <c r="Y71" s="241" t="e">
        <f t="shared" si="49"/>
        <v>#DIV/0!</v>
      </c>
      <c r="Z71" s="241" t="e">
        <f t="shared" ref="Z71:AK71" si="50">+(Z60*100000)/((Z66*1000))</f>
        <v>#DIV/0!</v>
      </c>
      <c r="AA71" s="241" t="e">
        <f t="shared" si="50"/>
        <v>#DIV/0!</v>
      </c>
      <c r="AB71" s="241" t="e">
        <f t="shared" si="50"/>
        <v>#DIV/0!</v>
      </c>
      <c r="AC71" s="241" t="e">
        <f t="shared" si="50"/>
        <v>#DIV/0!</v>
      </c>
      <c r="AD71" s="241" t="e">
        <f t="shared" si="50"/>
        <v>#DIV/0!</v>
      </c>
      <c r="AE71" s="241" t="e">
        <f t="shared" si="50"/>
        <v>#DIV/0!</v>
      </c>
      <c r="AF71" s="241" t="e">
        <f t="shared" si="50"/>
        <v>#DIV/0!</v>
      </c>
      <c r="AG71" s="241" t="e">
        <f t="shared" si="50"/>
        <v>#DIV/0!</v>
      </c>
      <c r="AH71" s="241" t="e">
        <f t="shared" si="50"/>
        <v>#DIV/0!</v>
      </c>
      <c r="AI71" s="241" t="e">
        <f t="shared" si="50"/>
        <v>#DIV/0!</v>
      </c>
      <c r="AJ71" s="241" t="e">
        <f t="shared" si="50"/>
        <v>#DIV/0!</v>
      </c>
      <c r="AK71" s="242" t="e">
        <f t="shared" si="50"/>
        <v>#DIV/0!</v>
      </c>
      <c r="AL71" s="243" t="e">
        <f t="shared" si="49"/>
        <v>#DIV/0!</v>
      </c>
      <c r="AM71" s="80"/>
    </row>
    <row r="72" spans="1:39" x14ac:dyDescent="0.25">
      <c r="AL72" s="13"/>
    </row>
    <row r="73" spans="1:39" x14ac:dyDescent="0.25">
      <c r="AL73" s="13"/>
    </row>
    <row r="74" spans="1:39" s="81" customFormat="1" ht="21" x14ac:dyDescent="0.35">
      <c r="A74" s="77"/>
      <c r="B74" s="109" t="s">
        <v>92</v>
      </c>
      <c r="C74" s="161"/>
      <c r="D74" s="116"/>
      <c r="E74" s="116"/>
      <c r="F74" s="116"/>
      <c r="G74" s="116"/>
      <c r="H74" s="80"/>
      <c r="I74" s="80"/>
      <c r="J74" s="80"/>
      <c r="K74" s="80" t="s">
        <v>106</v>
      </c>
      <c r="L74" s="80"/>
      <c r="M74" s="160"/>
      <c r="N74" s="79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13"/>
      <c r="AM74" s="99"/>
    </row>
    <row r="75" spans="1:39" s="81" customFormat="1" ht="15.75" thickBot="1" x14ac:dyDescent="0.3">
      <c r="A75" s="77"/>
      <c r="B75" s="77"/>
      <c r="C75" s="108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13"/>
      <c r="AM75" s="99"/>
    </row>
    <row r="76" spans="1:39" s="81" customFormat="1" x14ac:dyDescent="0.25">
      <c r="A76" s="77"/>
      <c r="B76" s="575" t="s">
        <v>93</v>
      </c>
      <c r="C76" s="571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3"/>
      <c r="AL76" s="164"/>
      <c r="AM76" s="99"/>
    </row>
    <row r="77" spans="1:39" s="81" customFormat="1" x14ac:dyDescent="0.25">
      <c r="A77" s="77"/>
      <c r="B77" s="576" t="s">
        <v>94</v>
      </c>
      <c r="C77" s="572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6"/>
      <c r="AL77" s="167"/>
      <c r="AM77" s="99"/>
    </row>
    <row r="78" spans="1:39" s="81" customFormat="1" x14ac:dyDescent="0.25">
      <c r="A78" s="77"/>
      <c r="B78" s="576" t="s">
        <v>89</v>
      </c>
      <c r="C78" s="572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6"/>
      <c r="AL78" s="167"/>
      <c r="AM78" s="99"/>
    </row>
    <row r="79" spans="1:39" s="81" customFormat="1" x14ac:dyDescent="0.25">
      <c r="A79" s="77"/>
      <c r="B79" s="576" t="s">
        <v>90</v>
      </c>
      <c r="C79" s="5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4"/>
      <c r="AL79" s="175"/>
      <c r="AM79" s="99"/>
    </row>
    <row r="80" spans="1:39" s="81" customFormat="1" x14ac:dyDescent="0.25">
      <c r="A80" s="77"/>
      <c r="B80" s="576" t="s">
        <v>91</v>
      </c>
      <c r="C80" s="574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9"/>
      <c r="AL80" s="170"/>
    </row>
    <row r="81" spans="1:39" s="81" customFormat="1" ht="15.75" thickBot="1" x14ac:dyDescent="0.3">
      <c r="A81" s="77"/>
      <c r="B81" s="577" t="s">
        <v>104</v>
      </c>
      <c r="C81" s="566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7"/>
      <c r="AC81" s="567"/>
      <c r="AD81" s="567"/>
      <c r="AE81" s="567"/>
      <c r="AF81" s="567"/>
      <c r="AG81" s="567"/>
      <c r="AH81" s="567"/>
      <c r="AI81" s="567"/>
      <c r="AJ81" s="567"/>
      <c r="AK81" s="606"/>
      <c r="AL81" s="171"/>
      <c r="AM81" s="99"/>
    </row>
    <row r="82" spans="1:39" s="81" customFormat="1" ht="15.75" thickBot="1" x14ac:dyDescent="0.3">
      <c r="A82" s="77"/>
      <c r="B82" s="112"/>
      <c r="C82" s="113"/>
      <c r="D82" s="113"/>
      <c r="E82" s="113"/>
      <c r="F82" s="113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5"/>
      <c r="AL82" s="13"/>
      <c r="AM82" s="99"/>
    </row>
    <row r="83" spans="1:39" s="81" customFormat="1" x14ac:dyDescent="0.25">
      <c r="A83" s="77"/>
      <c r="B83" s="110" t="s">
        <v>95</v>
      </c>
      <c r="C83" s="223">
        <f>+C76*C78*C77</f>
        <v>0</v>
      </c>
      <c r="D83" s="223">
        <f t="shared" ref="D83:AL83" si="51">+D76*D78*D77</f>
        <v>0</v>
      </c>
      <c r="E83" s="223">
        <f t="shared" si="51"/>
        <v>0</v>
      </c>
      <c r="F83" s="223">
        <f t="shared" si="51"/>
        <v>0</v>
      </c>
      <c r="G83" s="223">
        <f t="shared" si="51"/>
        <v>0</v>
      </c>
      <c r="H83" s="223">
        <f t="shared" si="51"/>
        <v>0</v>
      </c>
      <c r="I83" s="223">
        <f t="shared" si="51"/>
        <v>0</v>
      </c>
      <c r="J83" s="223">
        <f t="shared" si="51"/>
        <v>0</v>
      </c>
      <c r="K83" s="223">
        <f t="shared" si="51"/>
        <v>0</v>
      </c>
      <c r="L83" s="223">
        <f t="shared" si="51"/>
        <v>0</v>
      </c>
      <c r="M83" s="223">
        <f t="shared" si="51"/>
        <v>0</v>
      </c>
      <c r="N83" s="223">
        <f t="shared" si="51"/>
        <v>0</v>
      </c>
      <c r="O83" s="223">
        <f t="shared" si="51"/>
        <v>0</v>
      </c>
      <c r="P83" s="223">
        <f t="shared" si="51"/>
        <v>0</v>
      </c>
      <c r="Q83" s="223">
        <f t="shared" si="51"/>
        <v>0</v>
      </c>
      <c r="R83" s="223">
        <f t="shared" si="51"/>
        <v>0</v>
      </c>
      <c r="S83" s="223">
        <f t="shared" si="51"/>
        <v>0</v>
      </c>
      <c r="T83" s="223">
        <f t="shared" si="51"/>
        <v>0</v>
      </c>
      <c r="U83" s="223">
        <f t="shared" si="51"/>
        <v>0</v>
      </c>
      <c r="V83" s="223">
        <f t="shared" si="51"/>
        <v>0</v>
      </c>
      <c r="W83" s="223">
        <f t="shared" si="51"/>
        <v>0</v>
      </c>
      <c r="X83" s="223">
        <f t="shared" si="51"/>
        <v>0</v>
      </c>
      <c r="Y83" s="223">
        <f t="shared" si="51"/>
        <v>0</v>
      </c>
      <c r="Z83" s="223">
        <f t="shared" ref="Z83:AK83" si="52">+Z76*Z78*Z77</f>
        <v>0</v>
      </c>
      <c r="AA83" s="223">
        <f t="shared" si="52"/>
        <v>0</v>
      </c>
      <c r="AB83" s="223">
        <f t="shared" si="52"/>
        <v>0</v>
      </c>
      <c r="AC83" s="223">
        <f t="shared" si="52"/>
        <v>0</v>
      </c>
      <c r="AD83" s="223">
        <f t="shared" si="52"/>
        <v>0</v>
      </c>
      <c r="AE83" s="223">
        <f t="shared" si="52"/>
        <v>0</v>
      </c>
      <c r="AF83" s="223">
        <f t="shared" si="52"/>
        <v>0</v>
      </c>
      <c r="AG83" s="223">
        <f t="shared" si="52"/>
        <v>0</v>
      </c>
      <c r="AH83" s="223">
        <f t="shared" si="52"/>
        <v>0</v>
      </c>
      <c r="AI83" s="223">
        <f t="shared" si="52"/>
        <v>0</v>
      </c>
      <c r="AJ83" s="223">
        <f t="shared" si="52"/>
        <v>0</v>
      </c>
      <c r="AK83" s="224">
        <f t="shared" si="52"/>
        <v>0</v>
      </c>
      <c r="AL83" s="225">
        <f t="shared" si="51"/>
        <v>0</v>
      </c>
      <c r="AM83" s="80"/>
    </row>
    <row r="84" spans="1:39" s="81" customFormat="1" x14ac:dyDescent="0.25">
      <c r="A84" s="77"/>
      <c r="B84" s="226" t="s">
        <v>101</v>
      </c>
      <c r="C84" s="121">
        <f>+C83*C79</f>
        <v>0</v>
      </c>
      <c r="D84" s="121">
        <f t="shared" ref="D84:AL84" si="53">+D83*D79</f>
        <v>0</v>
      </c>
      <c r="E84" s="121">
        <f t="shared" si="53"/>
        <v>0</v>
      </c>
      <c r="F84" s="121">
        <f t="shared" si="53"/>
        <v>0</v>
      </c>
      <c r="G84" s="121">
        <f t="shared" si="53"/>
        <v>0</v>
      </c>
      <c r="H84" s="121">
        <f t="shared" si="53"/>
        <v>0</v>
      </c>
      <c r="I84" s="121">
        <f t="shared" si="53"/>
        <v>0</v>
      </c>
      <c r="J84" s="121">
        <f t="shared" si="53"/>
        <v>0</v>
      </c>
      <c r="K84" s="121">
        <f t="shared" si="53"/>
        <v>0</v>
      </c>
      <c r="L84" s="121">
        <f t="shared" si="53"/>
        <v>0</v>
      </c>
      <c r="M84" s="121">
        <f t="shared" si="53"/>
        <v>0</v>
      </c>
      <c r="N84" s="121">
        <f t="shared" si="53"/>
        <v>0</v>
      </c>
      <c r="O84" s="121">
        <f t="shared" si="53"/>
        <v>0</v>
      </c>
      <c r="P84" s="121">
        <f t="shared" si="53"/>
        <v>0</v>
      </c>
      <c r="Q84" s="121">
        <f t="shared" si="53"/>
        <v>0</v>
      </c>
      <c r="R84" s="121">
        <f t="shared" si="53"/>
        <v>0</v>
      </c>
      <c r="S84" s="121">
        <f t="shared" si="53"/>
        <v>0</v>
      </c>
      <c r="T84" s="121">
        <f t="shared" si="53"/>
        <v>0</v>
      </c>
      <c r="U84" s="121">
        <f t="shared" si="53"/>
        <v>0</v>
      </c>
      <c r="V84" s="121">
        <f t="shared" si="53"/>
        <v>0</v>
      </c>
      <c r="W84" s="121">
        <f t="shared" si="53"/>
        <v>0</v>
      </c>
      <c r="X84" s="121">
        <f t="shared" si="53"/>
        <v>0</v>
      </c>
      <c r="Y84" s="121">
        <f t="shared" si="53"/>
        <v>0</v>
      </c>
      <c r="Z84" s="121">
        <f t="shared" ref="Z84:AK84" si="54">+Z83*Z79</f>
        <v>0</v>
      </c>
      <c r="AA84" s="121">
        <f t="shared" si="54"/>
        <v>0</v>
      </c>
      <c r="AB84" s="121">
        <f t="shared" si="54"/>
        <v>0</v>
      </c>
      <c r="AC84" s="121">
        <f t="shared" si="54"/>
        <v>0</v>
      </c>
      <c r="AD84" s="121">
        <f t="shared" si="54"/>
        <v>0</v>
      </c>
      <c r="AE84" s="121">
        <f t="shared" si="54"/>
        <v>0</v>
      </c>
      <c r="AF84" s="121">
        <f t="shared" si="54"/>
        <v>0</v>
      </c>
      <c r="AG84" s="121">
        <f t="shared" si="54"/>
        <v>0</v>
      </c>
      <c r="AH84" s="121">
        <f t="shared" si="54"/>
        <v>0</v>
      </c>
      <c r="AI84" s="121">
        <f t="shared" si="54"/>
        <v>0</v>
      </c>
      <c r="AJ84" s="121">
        <f t="shared" si="54"/>
        <v>0</v>
      </c>
      <c r="AK84" s="122">
        <f t="shared" si="54"/>
        <v>0</v>
      </c>
      <c r="AL84" s="123">
        <f t="shared" si="53"/>
        <v>0</v>
      </c>
      <c r="AM84" s="80"/>
    </row>
    <row r="85" spans="1:39" s="81" customFormat="1" ht="30" x14ac:dyDescent="0.25">
      <c r="A85" s="77"/>
      <c r="B85" s="227" t="s">
        <v>103</v>
      </c>
      <c r="C85" s="121">
        <f>+(C83*C79*C80)/1000</f>
        <v>0</v>
      </c>
      <c r="D85" s="121">
        <f t="shared" ref="D85:AL85" si="55">+(D83*D79*D80)/1000</f>
        <v>0</v>
      </c>
      <c r="E85" s="121">
        <f t="shared" si="55"/>
        <v>0</v>
      </c>
      <c r="F85" s="121">
        <f t="shared" si="55"/>
        <v>0</v>
      </c>
      <c r="G85" s="121">
        <f t="shared" si="55"/>
        <v>0</v>
      </c>
      <c r="H85" s="121">
        <f t="shared" si="55"/>
        <v>0</v>
      </c>
      <c r="I85" s="121">
        <f t="shared" si="55"/>
        <v>0</v>
      </c>
      <c r="J85" s="121">
        <f t="shared" si="55"/>
        <v>0</v>
      </c>
      <c r="K85" s="121">
        <f t="shared" si="55"/>
        <v>0</v>
      </c>
      <c r="L85" s="121">
        <f t="shared" si="55"/>
        <v>0</v>
      </c>
      <c r="M85" s="121">
        <f t="shared" si="55"/>
        <v>0</v>
      </c>
      <c r="N85" s="121">
        <f t="shared" si="55"/>
        <v>0</v>
      </c>
      <c r="O85" s="121">
        <f t="shared" si="55"/>
        <v>0</v>
      </c>
      <c r="P85" s="121">
        <f t="shared" si="55"/>
        <v>0</v>
      </c>
      <c r="Q85" s="121">
        <f t="shared" si="55"/>
        <v>0</v>
      </c>
      <c r="R85" s="121">
        <f t="shared" si="55"/>
        <v>0</v>
      </c>
      <c r="S85" s="121">
        <f t="shared" si="55"/>
        <v>0</v>
      </c>
      <c r="T85" s="121">
        <f t="shared" si="55"/>
        <v>0</v>
      </c>
      <c r="U85" s="121">
        <f t="shared" si="55"/>
        <v>0</v>
      </c>
      <c r="V85" s="121">
        <f t="shared" si="55"/>
        <v>0</v>
      </c>
      <c r="W85" s="121">
        <f t="shared" si="55"/>
        <v>0</v>
      </c>
      <c r="X85" s="121">
        <f t="shared" si="55"/>
        <v>0</v>
      </c>
      <c r="Y85" s="121">
        <f t="shared" si="55"/>
        <v>0</v>
      </c>
      <c r="Z85" s="121">
        <f t="shared" ref="Z85:AK85" si="56">+(Z83*Z79*Z80)/1000</f>
        <v>0</v>
      </c>
      <c r="AA85" s="121">
        <f t="shared" si="56"/>
        <v>0</v>
      </c>
      <c r="AB85" s="121">
        <f t="shared" si="56"/>
        <v>0</v>
      </c>
      <c r="AC85" s="121">
        <f t="shared" si="56"/>
        <v>0</v>
      </c>
      <c r="AD85" s="121">
        <f t="shared" si="56"/>
        <v>0</v>
      </c>
      <c r="AE85" s="121">
        <f t="shared" si="56"/>
        <v>0</v>
      </c>
      <c r="AF85" s="121">
        <f t="shared" si="56"/>
        <v>0</v>
      </c>
      <c r="AG85" s="121">
        <f t="shared" si="56"/>
        <v>0</v>
      </c>
      <c r="AH85" s="121">
        <f t="shared" si="56"/>
        <v>0</v>
      </c>
      <c r="AI85" s="121">
        <f t="shared" si="56"/>
        <v>0</v>
      </c>
      <c r="AJ85" s="121">
        <f t="shared" si="56"/>
        <v>0</v>
      </c>
      <c r="AK85" s="122">
        <f t="shared" si="56"/>
        <v>0</v>
      </c>
      <c r="AL85" s="123">
        <f t="shared" si="55"/>
        <v>0</v>
      </c>
      <c r="AM85" s="80"/>
    </row>
    <row r="86" spans="1:39" s="81" customFormat="1" x14ac:dyDescent="0.25">
      <c r="A86" s="77"/>
      <c r="B86" s="228" t="s">
        <v>171</v>
      </c>
      <c r="C86" s="121">
        <f>+$O$1*C76*C77/1000</f>
        <v>0</v>
      </c>
      <c r="D86" s="121">
        <f t="shared" ref="D86:AL86" si="57">+$O$1*D76*D77/1000</f>
        <v>0</v>
      </c>
      <c r="E86" s="121">
        <f t="shared" si="57"/>
        <v>0</v>
      </c>
      <c r="F86" s="121">
        <f t="shared" si="57"/>
        <v>0</v>
      </c>
      <c r="G86" s="121">
        <f t="shared" si="57"/>
        <v>0</v>
      </c>
      <c r="H86" s="121">
        <f t="shared" si="57"/>
        <v>0</v>
      </c>
      <c r="I86" s="121">
        <f t="shared" si="57"/>
        <v>0</v>
      </c>
      <c r="J86" s="121">
        <f t="shared" si="57"/>
        <v>0</v>
      </c>
      <c r="K86" s="121">
        <f t="shared" si="57"/>
        <v>0</v>
      </c>
      <c r="L86" s="121">
        <f t="shared" si="57"/>
        <v>0</v>
      </c>
      <c r="M86" s="121">
        <f t="shared" si="57"/>
        <v>0</v>
      </c>
      <c r="N86" s="121">
        <f t="shared" si="57"/>
        <v>0</v>
      </c>
      <c r="O86" s="121">
        <f t="shared" si="57"/>
        <v>0</v>
      </c>
      <c r="P86" s="121">
        <f t="shared" si="57"/>
        <v>0</v>
      </c>
      <c r="Q86" s="121">
        <f t="shared" si="57"/>
        <v>0</v>
      </c>
      <c r="R86" s="121">
        <f t="shared" si="57"/>
        <v>0</v>
      </c>
      <c r="S86" s="121">
        <f t="shared" si="57"/>
        <v>0</v>
      </c>
      <c r="T86" s="121">
        <f t="shared" si="57"/>
        <v>0</v>
      </c>
      <c r="U86" s="121">
        <f t="shared" si="57"/>
        <v>0</v>
      </c>
      <c r="V86" s="121">
        <f t="shared" si="57"/>
        <v>0</v>
      </c>
      <c r="W86" s="121">
        <f t="shared" si="57"/>
        <v>0</v>
      </c>
      <c r="X86" s="121">
        <f t="shared" si="57"/>
        <v>0</v>
      </c>
      <c r="Y86" s="121">
        <f t="shared" si="57"/>
        <v>0</v>
      </c>
      <c r="Z86" s="121">
        <f t="shared" ref="Z86:AK86" si="58">+$O$1*Z76*Z77/1000</f>
        <v>0</v>
      </c>
      <c r="AA86" s="121">
        <f t="shared" si="58"/>
        <v>0</v>
      </c>
      <c r="AB86" s="121">
        <f t="shared" si="58"/>
        <v>0</v>
      </c>
      <c r="AC86" s="121">
        <f t="shared" si="58"/>
        <v>0</v>
      </c>
      <c r="AD86" s="121">
        <f t="shared" si="58"/>
        <v>0</v>
      </c>
      <c r="AE86" s="121">
        <f t="shared" si="58"/>
        <v>0</v>
      </c>
      <c r="AF86" s="121">
        <f t="shared" si="58"/>
        <v>0</v>
      </c>
      <c r="AG86" s="121">
        <f t="shared" si="58"/>
        <v>0</v>
      </c>
      <c r="AH86" s="121">
        <f t="shared" si="58"/>
        <v>0</v>
      </c>
      <c r="AI86" s="121">
        <f t="shared" si="58"/>
        <v>0</v>
      </c>
      <c r="AJ86" s="121">
        <f t="shared" si="58"/>
        <v>0</v>
      </c>
      <c r="AK86" s="122">
        <f t="shared" si="58"/>
        <v>0</v>
      </c>
      <c r="AL86" s="123">
        <f t="shared" si="57"/>
        <v>0</v>
      </c>
      <c r="AM86" s="80"/>
    </row>
    <row r="87" spans="1:39" s="81" customFormat="1" ht="30" x14ac:dyDescent="0.25">
      <c r="A87" s="77"/>
      <c r="B87" s="120" t="s">
        <v>99</v>
      </c>
      <c r="C87" s="121">
        <f>+(C84*C86*1000)/1000000</f>
        <v>0</v>
      </c>
      <c r="D87" s="121">
        <f t="shared" ref="D87:AL87" si="59">+(D84*D86*1000)/1000000</f>
        <v>0</v>
      </c>
      <c r="E87" s="121">
        <f t="shared" si="59"/>
        <v>0</v>
      </c>
      <c r="F87" s="121">
        <f t="shared" si="59"/>
        <v>0</v>
      </c>
      <c r="G87" s="121">
        <f t="shared" si="59"/>
        <v>0</v>
      </c>
      <c r="H87" s="121">
        <f t="shared" si="59"/>
        <v>0</v>
      </c>
      <c r="I87" s="121">
        <f t="shared" si="59"/>
        <v>0</v>
      </c>
      <c r="J87" s="121">
        <f t="shared" si="59"/>
        <v>0</v>
      </c>
      <c r="K87" s="121">
        <f t="shared" si="59"/>
        <v>0</v>
      </c>
      <c r="L87" s="121">
        <f t="shared" si="59"/>
        <v>0</v>
      </c>
      <c r="M87" s="121">
        <f t="shared" si="59"/>
        <v>0</v>
      </c>
      <c r="N87" s="121">
        <f t="shared" si="59"/>
        <v>0</v>
      </c>
      <c r="O87" s="121">
        <f t="shared" si="59"/>
        <v>0</v>
      </c>
      <c r="P87" s="121">
        <f t="shared" si="59"/>
        <v>0</v>
      </c>
      <c r="Q87" s="121">
        <f t="shared" si="59"/>
        <v>0</v>
      </c>
      <c r="R87" s="121">
        <f t="shared" si="59"/>
        <v>0</v>
      </c>
      <c r="S87" s="121">
        <f t="shared" si="59"/>
        <v>0</v>
      </c>
      <c r="T87" s="121">
        <f t="shared" si="59"/>
        <v>0</v>
      </c>
      <c r="U87" s="121">
        <f t="shared" si="59"/>
        <v>0</v>
      </c>
      <c r="V87" s="121">
        <f t="shared" si="59"/>
        <v>0</v>
      </c>
      <c r="W87" s="121">
        <f t="shared" si="59"/>
        <v>0</v>
      </c>
      <c r="X87" s="121">
        <f t="shared" si="59"/>
        <v>0</v>
      </c>
      <c r="Y87" s="121">
        <f t="shared" si="59"/>
        <v>0</v>
      </c>
      <c r="Z87" s="121">
        <f t="shared" ref="Z87:AK87" si="60">+(Z84*Z86*1000)/1000000</f>
        <v>0</v>
      </c>
      <c r="AA87" s="121">
        <f t="shared" si="60"/>
        <v>0</v>
      </c>
      <c r="AB87" s="121">
        <f t="shared" si="60"/>
        <v>0</v>
      </c>
      <c r="AC87" s="121">
        <f t="shared" si="60"/>
        <v>0</v>
      </c>
      <c r="AD87" s="121">
        <f t="shared" si="60"/>
        <v>0</v>
      </c>
      <c r="AE87" s="121">
        <f t="shared" si="60"/>
        <v>0</v>
      </c>
      <c r="AF87" s="121">
        <f t="shared" si="60"/>
        <v>0</v>
      </c>
      <c r="AG87" s="121">
        <f t="shared" si="60"/>
        <v>0</v>
      </c>
      <c r="AH87" s="121">
        <f t="shared" si="60"/>
        <v>0</v>
      </c>
      <c r="AI87" s="121">
        <f t="shared" si="60"/>
        <v>0</v>
      </c>
      <c r="AJ87" s="121">
        <f t="shared" si="60"/>
        <v>0</v>
      </c>
      <c r="AK87" s="122">
        <f t="shared" si="60"/>
        <v>0</v>
      </c>
      <c r="AL87" s="123">
        <f t="shared" si="59"/>
        <v>0</v>
      </c>
      <c r="AM87" s="80"/>
    </row>
    <row r="88" spans="1:39" s="81" customFormat="1" ht="30" x14ac:dyDescent="0.25">
      <c r="A88" s="77"/>
      <c r="B88" s="120" t="s">
        <v>100</v>
      </c>
      <c r="C88" s="121">
        <f>+(C83*C86*1000)/1000000</f>
        <v>0</v>
      </c>
      <c r="D88" s="121">
        <f t="shared" ref="D88:AL88" si="61">+(D83*D86*1000)/1000000</f>
        <v>0</v>
      </c>
      <c r="E88" s="121">
        <f t="shared" si="61"/>
        <v>0</v>
      </c>
      <c r="F88" s="121">
        <f t="shared" si="61"/>
        <v>0</v>
      </c>
      <c r="G88" s="121">
        <f t="shared" si="61"/>
        <v>0</v>
      </c>
      <c r="H88" s="121">
        <f t="shared" si="61"/>
        <v>0</v>
      </c>
      <c r="I88" s="121">
        <f t="shared" si="61"/>
        <v>0</v>
      </c>
      <c r="J88" s="121">
        <f t="shared" si="61"/>
        <v>0</v>
      </c>
      <c r="K88" s="121">
        <f t="shared" si="61"/>
        <v>0</v>
      </c>
      <c r="L88" s="121">
        <f t="shared" si="61"/>
        <v>0</v>
      </c>
      <c r="M88" s="121">
        <f t="shared" si="61"/>
        <v>0</v>
      </c>
      <c r="N88" s="121">
        <f t="shared" si="61"/>
        <v>0</v>
      </c>
      <c r="O88" s="121">
        <f t="shared" si="61"/>
        <v>0</v>
      </c>
      <c r="P88" s="121">
        <f t="shared" si="61"/>
        <v>0</v>
      </c>
      <c r="Q88" s="121">
        <f t="shared" si="61"/>
        <v>0</v>
      </c>
      <c r="R88" s="121">
        <f t="shared" si="61"/>
        <v>0</v>
      </c>
      <c r="S88" s="121">
        <f t="shared" si="61"/>
        <v>0</v>
      </c>
      <c r="T88" s="121">
        <f t="shared" si="61"/>
        <v>0</v>
      </c>
      <c r="U88" s="121">
        <f t="shared" si="61"/>
        <v>0</v>
      </c>
      <c r="V88" s="121">
        <f t="shared" si="61"/>
        <v>0</v>
      </c>
      <c r="W88" s="121">
        <f t="shared" si="61"/>
        <v>0</v>
      </c>
      <c r="X88" s="121">
        <f t="shared" si="61"/>
        <v>0</v>
      </c>
      <c r="Y88" s="121">
        <f t="shared" si="61"/>
        <v>0</v>
      </c>
      <c r="Z88" s="121">
        <f t="shared" ref="Z88:AK88" si="62">+(Z83*Z86*1000)/1000000</f>
        <v>0</v>
      </c>
      <c r="AA88" s="121">
        <f t="shared" si="62"/>
        <v>0</v>
      </c>
      <c r="AB88" s="121">
        <f t="shared" si="62"/>
        <v>0</v>
      </c>
      <c r="AC88" s="121">
        <f t="shared" si="62"/>
        <v>0</v>
      </c>
      <c r="AD88" s="121">
        <f t="shared" si="62"/>
        <v>0</v>
      </c>
      <c r="AE88" s="121">
        <f t="shared" si="62"/>
        <v>0</v>
      </c>
      <c r="AF88" s="121">
        <f t="shared" si="62"/>
        <v>0</v>
      </c>
      <c r="AG88" s="121">
        <f t="shared" si="62"/>
        <v>0</v>
      </c>
      <c r="AH88" s="121">
        <f t="shared" si="62"/>
        <v>0</v>
      </c>
      <c r="AI88" s="121">
        <f t="shared" si="62"/>
        <v>0</v>
      </c>
      <c r="AJ88" s="121">
        <f t="shared" si="62"/>
        <v>0</v>
      </c>
      <c r="AK88" s="122">
        <f t="shared" si="62"/>
        <v>0</v>
      </c>
      <c r="AL88" s="123">
        <f t="shared" si="61"/>
        <v>0</v>
      </c>
      <c r="AM88" s="80"/>
    </row>
    <row r="89" spans="1:39" s="81" customFormat="1" x14ac:dyDescent="0.25">
      <c r="A89" s="77"/>
      <c r="B89" s="226" t="s">
        <v>96</v>
      </c>
      <c r="C89" s="121" t="e">
        <f>+((C85+C81)*1000)/(C83*C79)</f>
        <v>#DIV/0!</v>
      </c>
      <c r="D89" s="121" t="e">
        <f t="shared" ref="D89:AL89" si="63">+((D85+D81)*1000)/(D83*D79)</f>
        <v>#DIV/0!</v>
      </c>
      <c r="E89" s="121" t="e">
        <f t="shared" si="63"/>
        <v>#DIV/0!</v>
      </c>
      <c r="F89" s="121" t="e">
        <f t="shared" si="63"/>
        <v>#DIV/0!</v>
      </c>
      <c r="G89" s="121" t="e">
        <f t="shared" si="63"/>
        <v>#DIV/0!</v>
      </c>
      <c r="H89" s="121" t="e">
        <f t="shared" si="63"/>
        <v>#DIV/0!</v>
      </c>
      <c r="I89" s="121" t="e">
        <f t="shared" si="63"/>
        <v>#DIV/0!</v>
      </c>
      <c r="J89" s="121" t="e">
        <f t="shared" si="63"/>
        <v>#DIV/0!</v>
      </c>
      <c r="K89" s="121" t="e">
        <f t="shared" si="63"/>
        <v>#DIV/0!</v>
      </c>
      <c r="L89" s="121" t="e">
        <f t="shared" si="63"/>
        <v>#DIV/0!</v>
      </c>
      <c r="M89" s="121" t="e">
        <f t="shared" si="63"/>
        <v>#DIV/0!</v>
      </c>
      <c r="N89" s="121" t="e">
        <f t="shared" si="63"/>
        <v>#DIV/0!</v>
      </c>
      <c r="O89" s="121" t="e">
        <f t="shared" si="63"/>
        <v>#DIV/0!</v>
      </c>
      <c r="P89" s="121" t="e">
        <f t="shared" si="63"/>
        <v>#DIV/0!</v>
      </c>
      <c r="Q89" s="121" t="e">
        <f t="shared" si="63"/>
        <v>#DIV/0!</v>
      </c>
      <c r="R89" s="121" t="e">
        <f t="shared" si="63"/>
        <v>#DIV/0!</v>
      </c>
      <c r="S89" s="121" t="e">
        <f t="shared" si="63"/>
        <v>#DIV/0!</v>
      </c>
      <c r="T89" s="121" t="e">
        <f t="shared" si="63"/>
        <v>#DIV/0!</v>
      </c>
      <c r="U89" s="121" t="e">
        <f t="shared" si="63"/>
        <v>#DIV/0!</v>
      </c>
      <c r="V89" s="121" t="e">
        <f t="shared" si="63"/>
        <v>#DIV/0!</v>
      </c>
      <c r="W89" s="121" t="e">
        <f t="shared" si="63"/>
        <v>#DIV/0!</v>
      </c>
      <c r="X89" s="121" t="e">
        <f t="shared" si="63"/>
        <v>#DIV/0!</v>
      </c>
      <c r="Y89" s="121" t="e">
        <f t="shared" si="63"/>
        <v>#DIV/0!</v>
      </c>
      <c r="Z89" s="121" t="e">
        <f t="shared" ref="Z89:AK89" si="64">+((Z85+Z81)*1000)/(Z83*Z79)</f>
        <v>#DIV/0!</v>
      </c>
      <c r="AA89" s="121" t="e">
        <f t="shared" si="64"/>
        <v>#DIV/0!</v>
      </c>
      <c r="AB89" s="121" t="e">
        <f t="shared" si="64"/>
        <v>#DIV/0!</v>
      </c>
      <c r="AC89" s="121" t="e">
        <f t="shared" si="64"/>
        <v>#DIV/0!</v>
      </c>
      <c r="AD89" s="121" t="e">
        <f t="shared" si="64"/>
        <v>#DIV/0!</v>
      </c>
      <c r="AE89" s="121" t="e">
        <f t="shared" si="64"/>
        <v>#DIV/0!</v>
      </c>
      <c r="AF89" s="121" t="e">
        <f t="shared" si="64"/>
        <v>#DIV/0!</v>
      </c>
      <c r="AG89" s="121" t="e">
        <f t="shared" si="64"/>
        <v>#DIV/0!</v>
      </c>
      <c r="AH89" s="121" t="e">
        <f t="shared" si="64"/>
        <v>#DIV/0!</v>
      </c>
      <c r="AI89" s="121" t="e">
        <f t="shared" si="64"/>
        <v>#DIV/0!</v>
      </c>
      <c r="AJ89" s="121" t="e">
        <f t="shared" si="64"/>
        <v>#DIV/0!</v>
      </c>
      <c r="AK89" s="122" t="e">
        <f t="shared" si="64"/>
        <v>#DIV/0!</v>
      </c>
      <c r="AL89" s="123" t="e">
        <f t="shared" si="63"/>
        <v>#DIV/0!</v>
      </c>
      <c r="AM89" s="80"/>
    </row>
    <row r="90" spans="1:39" s="81" customFormat="1" x14ac:dyDescent="0.25">
      <c r="A90" s="77"/>
      <c r="B90" s="226" t="s">
        <v>102</v>
      </c>
      <c r="C90" s="229" t="e">
        <f>+((C85*1000)/(C87*1000000))*100</f>
        <v>#DIV/0!</v>
      </c>
      <c r="D90" s="229" t="e">
        <f t="shared" ref="D90:AL90" si="65">+((D85*1000)/(D87*1000000))*100</f>
        <v>#DIV/0!</v>
      </c>
      <c r="E90" s="229" t="e">
        <f t="shared" si="65"/>
        <v>#DIV/0!</v>
      </c>
      <c r="F90" s="229" t="e">
        <f t="shared" si="65"/>
        <v>#DIV/0!</v>
      </c>
      <c r="G90" s="229" t="e">
        <f t="shared" si="65"/>
        <v>#DIV/0!</v>
      </c>
      <c r="H90" s="229" t="e">
        <f t="shared" si="65"/>
        <v>#DIV/0!</v>
      </c>
      <c r="I90" s="229" t="e">
        <f t="shared" si="65"/>
        <v>#DIV/0!</v>
      </c>
      <c r="J90" s="229" t="e">
        <f t="shared" si="65"/>
        <v>#DIV/0!</v>
      </c>
      <c r="K90" s="229" t="e">
        <f t="shared" si="65"/>
        <v>#DIV/0!</v>
      </c>
      <c r="L90" s="229" t="e">
        <f t="shared" si="65"/>
        <v>#DIV/0!</v>
      </c>
      <c r="M90" s="229" t="e">
        <f t="shared" si="65"/>
        <v>#DIV/0!</v>
      </c>
      <c r="N90" s="229" t="e">
        <f t="shared" si="65"/>
        <v>#DIV/0!</v>
      </c>
      <c r="O90" s="229" t="e">
        <f t="shared" si="65"/>
        <v>#DIV/0!</v>
      </c>
      <c r="P90" s="229" t="e">
        <f t="shared" si="65"/>
        <v>#DIV/0!</v>
      </c>
      <c r="Q90" s="229" t="e">
        <f t="shared" si="65"/>
        <v>#DIV/0!</v>
      </c>
      <c r="R90" s="229" t="e">
        <f t="shared" si="65"/>
        <v>#DIV/0!</v>
      </c>
      <c r="S90" s="229" t="e">
        <f t="shared" si="65"/>
        <v>#DIV/0!</v>
      </c>
      <c r="T90" s="229" t="e">
        <f t="shared" si="65"/>
        <v>#DIV/0!</v>
      </c>
      <c r="U90" s="229" t="e">
        <f t="shared" si="65"/>
        <v>#DIV/0!</v>
      </c>
      <c r="V90" s="229" t="e">
        <f t="shared" si="65"/>
        <v>#DIV/0!</v>
      </c>
      <c r="W90" s="229" t="e">
        <f t="shared" si="65"/>
        <v>#DIV/0!</v>
      </c>
      <c r="X90" s="229" t="e">
        <f t="shared" si="65"/>
        <v>#DIV/0!</v>
      </c>
      <c r="Y90" s="229" t="e">
        <f t="shared" si="65"/>
        <v>#DIV/0!</v>
      </c>
      <c r="Z90" s="229" t="e">
        <f t="shared" ref="Z90:AK90" si="66">+((Z85*1000)/(Z87*1000000))*100</f>
        <v>#DIV/0!</v>
      </c>
      <c r="AA90" s="229" t="e">
        <f t="shared" si="66"/>
        <v>#DIV/0!</v>
      </c>
      <c r="AB90" s="229" t="e">
        <f t="shared" si="66"/>
        <v>#DIV/0!</v>
      </c>
      <c r="AC90" s="229" t="e">
        <f t="shared" si="66"/>
        <v>#DIV/0!</v>
      </c>
      <c r="AD90" s="229" t="e">
        <f t="shared" si="66"/>
        <v>#DIV/0!</v>
      </c>
      <c r="AE90" s="229" t="e">
        <f t="shared" si="66"/>
        <v>#DIV/0!</v>
      </c>
      <c r="AF90" s="229" t="e">
        <f t="shared" si="66"/>
        <v>#DIV/0!</v>
      </c>
      <c r="AG90" s="229" t="e">
        <f t="shared" si="66"/>
        <v>#DIV/0!</v>
      </c>
      <c r="AH90" s="229" t="e">
        <f t="shared" si="66"/>
        <v>#DIV/0!</v>
      </c>
      <c r="AI90" s="229" t="e">
        <f t="shared" si="66"/>
        <v>#DIV/0!</v>
      </c>
      <c r="AJ90" s="229" t="e">
        <f t="shared" si="66"/>
        <v>#DIV/0!</v>
      </c>
      <c r="AK90" s="230" t="e">
        <f t="shared" si="66"/>
        <v>#DIV/0!</v>
      </c>
      <c r="AL90" s="231" t="e">
        <f t="shared" si="65"/>
        <v>#DIV/0!</v>
      </c>
      <c r="AM90" s="80"/>
    </row>
    <row r="91" spans="1:39" s="81" customFormat="1" x14ac:dyDescent="0.25">
      <c r="A91" s="77"/>
      <c r="B91" s="226" t="s">
        <v>170</v>
      </c>
      <c r="C91" s="121" t="e">
        <f>+((C85+C81)*1000)/(C86)</f>
        <v>#DIV/0!</v>
      </c>
      <c r="D91" s="121" t="e">
        <f t="shared" ref="D91:AL91" si="67">+((D85+D81)*1000)/(D86)</f>
        <v>#DIV/0!</v>
      </c>
      <c r="E91" s="121" t="e">
        <f t="shared" si="67"/>
        <v>#DIV/0!</v>
      </c>
      <c r="F91" s="121" t="e">
        <f t="shared" si="67"/>
        <v>#DIV/0!</v>
      </c>
      <c r="G91" s="121" t="e">
        <f t="shared" si="67"/>
        <v>#DIV/0!</v>
      </c>
      <c r="H91" s="121" t="e">
        <f t="shared" si="67"/>
        <v>#DIV/0!</v>
      </c>
      <c r="I91" s="121" t="e">
        <f t="shared" si="67"/>
        <v>#DIV/0!</v>
      </c>
      <c r="J91" s="121" t="e">
        <f t="shared" si="67"/>
        <v>#DIV/0!</v>
      </c>
      <c r="K91" s="121" t="e">
        <f t="shared" si="67"/>
        <v>#DIV/0!</v>
      </c>
      <c r="L91" s="121" t="e">
        <f t="shared" si="67"/>
        <v>#DIV/0!</v>
      </c>
      <c r="M91" s="121" t="e">
        <f t="shared" si="67"/>
        <v>#DIV/0!</v>
      </c>
      <c r="N91" s="121" t="e">
        <f t="shared" si="67"/>
        <v>#DIV/0!</v>
      </c>
      <c r="O91" s="121" t="e">
        <f t="shared" si="67"/>
        <v>#DIV/0!</v>
      </c>
      <c r="P91" s="121" t="e">
        <f t="shared" si="67"/>
        <v>#DIV/0!</v>
      </c>
      <c r="Q91" s="121" t="e">
        <f t="shared" si="67"/>
        <v>#DIV/0!</v>
      </c>
      <c r="R91" s="121" t="e">
        <f t="shared" si="67"/>
        <v>#DIV/0!</v>
      </c>
      <c r="S91" s="121" t="e">
        <f t="shared" si="67"/>
        <v>#DIV/0!</v>
      </c>
      <c r="T91" s="121" t="e">
        <f t="shared" si="67"/>
        <v>#DIV/0!</v>
      </c>
      <c r="U91" s="121" t="e">
        <f t="shared" si="67"/>
        <v>#DIV/0!</v>
      </c>
      <c r="V91" s="121" t="e">
        <f t="shared" si="67"/>
        <v>#DIV/0!</v>
      </c>
      <c r="W91" s="121" t="e">
        <f t="shared" si="67"/>
        <v>#DIV/0!</v>
      </c>
      <c r="X91" s="121" t="e">
        <f t="shared" si="67"/>
        <v>#DIV/0!</v>
      </c>
      <c r="Y91" s="121" t="e">
        <f t="shared" si="67"/>
        <v>#DIV/0!</v>
      </c>
      <c r="Z91" s="121" t="e">
        <f t="shared" ref="Z91:AK91" si="68">+((Z85+Z81)*1000)/(Z86)</f>
        <v>#DIV/0!</v>
      </c>
      <c r="AA91" s="121" t="e">
        <f t="shared" si="68"/>
        <v>#DIV/0!</v>
      </c>
      <c r="AB91" s="121" t="e">
        <f t="shared" si="68"/>
        <v>#DIV/0!</v>
      </c>
      <c r="AC91" s="121" t="e">
        <f t="shared" si="68"/>
        <v>#DIV/0!</v>
      </c>
      <c r="AD91" s="121" t="e">
        <f t="shared" si="68"/>
        <v>#DIV/0!</v>
      </c>
      <c r="AE91" s="121" t="e">
        <f t="shared" si="68"/>
        <v>#DIV/0!</v>
      </c>
      <c r="AF91" s="121" t="e">
        <f t="shared" si="68"/>
        <v>#DIV/0!</v>
      </c>
      <c r="AG91" s="121" t="e">
        <f t="shared" si="68"/>
        <v>#DIV/0!</v>
      </c>
      <c r="AH91" s="121" t="e">
        <f t="shared" si="68"/>
        <v>#DIV/0!</v>
      </c>
      <c r="AI91" s="121" t="e">
        <f t="shared" si="68"/>
        <v>#DIV/0!</v>
      </c>
      <c r="AJ91" s="121" t="e">
        <f t="shared" si="68"/>
        <v>#DIV/0!</v>
      </c>
      <c r="AK91" s="122" t="e">
        <f t="shared" si="68"/>
        <v>#DIV/0!</v>
      </c>
      <c r="AL91" s="123" t="e">
        <f t="shared" si="67"/>
        <v>#DIV/0!</v>
      </c>
      <c r="AM91" s="80"/>
    </row>
    <row r="92" spans="1:39" s="81" customFormat="1" ht="30.75" thickBot="1" x14ac:dyDescent="0.3">
      <c r="A92" s="77"/>
      <c r="B92" s="240" t="s">
        <v>159</v>
      </c>
      <c r="C92" s="241" t="e">
        <f>+(C81*100000)/((C87*1000))</f>
        <v>#DIV/0!</v>
      </c>
      <c r="D92" s="241" t="e">
        <f t="shared" ref="D92:AL92" si="69">+(D81*100000)/((D87*1000))</f>
        <v>#DIV/0!</v>
      </c>
      <c r="E92" s="241" t="e">
        <f t="shared" si="69"/>
        <v>#DIV/0!</v>
      </c>
      <c r="F92" s="241" t="e">
        <f t="shared" si="69"/>
        <v>#DIV/0!</v>
      </c>
      <c r="G92" s="241" t="e">
        <f t="shared" si="69"/>
        <v>#DIV/0!</v>
      </c>
      <c r="H92" s="241" t="e">
        <f t="shared" si="69"/>
        <v>#DIV/0!</v>
      </c>
      <c r="I92" s="241" t="e">
        <f t="shared" si="69"/>
        <v>#DIV/0!</v>
      </c>
      <c r="J92" s="241" t="e">
        <f t="shared" si="69"/>
        <v>#DIV/0!</v>
      </c>
      <c r="K92" s="241" t="e">
        <f t="shared" si="69"/>
        <v>#DIV/0!</v>
      </c>
      <c r="L92" s="241" t="e">
        <f t="shared" si="69"/>
        <v>#DIV/0!</v>
      </c>
      <c r="M92" s="241" t="e">
        <f t="shared" si="69"/>
        <v>#DIV/0!</v>
      </c>
      <c r="N92" s="241" t="e">
        <f t="shared" si="69"/>
        <v>#DIV/0!</v>
      </c>
      <c r="O92" s="241" t="e">
        <f t="shared" si="69"/>
        <v>#DIV/0!</v>
      </c>
      <c r="P92" s="241" t="e">
        <f t="shared" si="69"/>
        <v>#DIV/0!</v>
      </c>
      <c r="Q92" s="241" t="e">
        <f t="shared" si="69"/>
        <v>#DIV/0!</v>
      </c>
      <c r="R92" s="241" t="e">
        <f t="shared" si="69"/>
        <v>#DIV/0!</v>
      </c>
      <c r="S92" s="241" t="e">
        <f t="shared" si="69"/>
        <v>#DIV/0!</v>
      </c>
      <c r="T92" s="241" t="e">
        <f t="shared" si="69"/>
        <v>#DIV/0!</v>
      </c>
      <c r="U92" s="241" t="e">
        <f t="shared" si="69"/>
        <v>#DIV/0!</v>
      </c>
      <c r="V92" s="241" t="e">
        <f t="shared" si="69"/>
        <v>#DIV/0!</v>
      </c>
      <c r="W92" s="241" t="e">
        <f t="shared" si="69"/>
        <v>#DIV/0!</v>
      </c>
      <c r="X92" s="241" t="e">
        <f t="shared" si="69"/>
        <v>#DIV/0!</v>
      </c>
      <c r="Y92" s="241" t="e">
        <f t="shared" si="69"/>
        <v>#DIV/0!</v>
      </c>
      <c r="Z92" s="241" t="e">
        <f t="shared" ref="Z92:AK92" si="70">+(Z81*100000)/((Z87*1000))</f>
        <v>#DIV/0!</v>
      </c>
      <c r="AA92" s="241" t="e">
        <f t="shared" si="70"/>
        <v>#DIV/0!</v>
      </c>
      <c r="AB92" s="241" t="e">
        <f t="shared" si="70"/>
        <v>#DIV/0!</v>
      </c>
      <c r="AC92" s="241" t="e">
        <f t="shared" si="70"/>
        <v>#DIV/0!</v>
      </c>
      <c r="AD92" s="241" t="e">
        <f t="shared" si="70"/>
        <v>#DIV/0!</v>
      </c>
      <c r="AE92" s="241" t="e">
        <f t="shared" si="70"/>
        <v>#DIV/0!</v>
      </c>
      <c r="AF92" s="241" t="e">
        <f t="shared" si="70"/>
        <v>#DIV/0!</v>
      </c>
      <c r="AG92" s="241" t="e">
        <f t="shared" si="70"/>
        <v>#DIV/0!</v>
      </c>
      <c r="AH92" s="241" t="e">
        <f t="shared" si="70"/>
        <v>#DIV/0!</v>
      </c>
      <c r="AI92" s="241" t="e">
        <f t="shared" si="70"/>
        <v>#DIV/0!</v>
      </c>
      <c r="AJ92" s="241" t="e">
        <f t="shared" si="70"/>
        <v>#DIV/0!</v>
      </c>
      <c r="AK92" s="242" t="e">
        <f t="shared" si="70"/>
        <v>#DIV/0!</v>
      </c>
      <c r="AL92" s="243" t="e">
        <f t="shared" si="69"/>
        <v>#DIV/0!</v>
      </c>
      <c r="AM92" s="80"/>
    </row>
  </sheetData>
  <sheetProtection algorithmName="SHA-512" hashValue="AdKvxGtXMG6OfFLMPyKrWz8iTPlp/IpD0H8+yMdK7Dxw+gTO8CVzVfh1d7riZGAyDjcNUGggPuuH0vnoguBBew==" saltValue="UwJ25WUL3O+eKMgpB43hpA==" spinCount="100000" sheet="1" sort="0" autoFilter="0"/>
  <mergeCells count="2">
    <mergeCell ref="A3:A34"/>
    <mergeCell ref="B3:B4"/>
  </mergeCells>
  <dataValidations count="1">
    <dataValidation type="decimal" operator="lessThanOrEqual" allowBlank="1" showErrorMessage="1" errorTitle="ERROR DE SIGNO" error="¡¡¡ LOS COSTES DEBEN INTRODUCIRSE CON SIGNO NEGATIVO !!!" promptTitle="ERROR DE SIGNO" prompt="Los costes deben introducirse con signo negativo" sqref="C60:AK60 C81:AK81 C18:AL29" xr:uid="{00000000-0002-0000-0500-000000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2" orientation="landscape" r:id="rId1"/>
  <rowBreaks count="1" manualBreakCount="1">
    <brk id="48" max="2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C00000"/>
  </sheetPr>
  <dimension ref="A1:AL155"/>
  <sheetViews>
    <sheetView view="pageBreakPreview" topLeftCell="C4" zoomScale="85" zoomScaleNormal="70" zoomScaleSheetLayoutView="85" workbookViewId="0">
      <selection activeCell="I18" sqref="I18"/>
    </sheetView>
  </sheetViews>
  <sheetFormatPr baseColWidth="10" defaultRowHeight="15" x14ac:dyDescent="0.25"/>
  <cols>
    <col min="1" max="1" width="3.5703125" style="4" customWidth="1"/>
    <col min="2" max="2" width="37.140625" style="45" customWidth="1"/>
    <col min="3" max="37" width="12.5703125" style="2" customWidth="1"/>
    <col min="38" max="38" width="15.42578125" style="3" customWidth="1"/>
    <col min="39" max="16384" width="11.42578125" style="4"/>
  </cols>
  <sheetData>
    <row r="1" spans="1:38" ht="20.25" customHeight="1" x14ac:dyDescent="0.25">
      <c r="A1" s="445"/>
      <c r="B1" s="446" t="str">
        <f>"PLAN DE NEGOCIO 36 MESES DESDE INICIO DE LA EXPLOTACIÓN  (ESCENARIO "&amp;'Balance + PyG'!H1&amp;")"</f>
        <v>PLAN DE NEGOCIO 36 MESES DESDE INICIO DE LA EXPLOTACIÓN  (ESCENARIO PESIMISTA)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8"/>
    </row>
    <row r="2" spans="1:38" ht="20.25" customHeight="1" thickBot="1" x14ac:dyDescent="0.3">
      <c r="A2" s="445"/>
      <c r="B2" s="449" t="s">
        <v>147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8"/>
    </row>
    <row r="3" spans="1:38" s="7" customFormat="1" ht="27.75" customHeight="1" x14ac:dyDescent="0.25">
      <c r="A3" s="450"/>
      <c r="B3" s="451" t="s">
        <v>21</v>
      </c>
      <c r="C3" s="244">
        <f>+'Balance + PyG'!C4</f>
        <v>44197</v>
      </c>
      <c r="D3" s="245">
        <f>+'Balance + PyG'!D4</f>
        <v>44228</v>
      </c>
      <c r="E3" s="245">
        <f>+'Balance + PyG'!E4</f>
        <v>44256</v>
      </c>
      <c r="F3" s="245">
        <f>+'Balance + PyG'!F4</f>
        <v>44287</v>
      </c>
      <c r="G3" s="245">
        <f>+'Balance + PyG'!G4</f>
        <v>44317</v>
      </c>
      <c r="H3" s="245">
        <f>+'Balance + PyG'!H4</f>
        <v>44348</v>
      </c>
      <c r="I3" s="245">
        <f>+'Balance + PyG'!I4</f>
        <v>44378</v>
      </c>
      <c r="J3" s="245">
        <f>+'Balance + PyG'!J4</f>
        <v>44409</v>
      </c>
      <c r="K3" s="245">
        <f>+'Balance + PyG'!K4</f>
        <v>44440</v>
      </c>
      <c r="L3" s="245">
        <f>+'Balance + PyG'!L4</f>
        <v>44470</v>
      </c>
      <c r="M3" s="245">
        <f>+'Balance + PyG'!M4</f>
        <v>44501</v>
      </c>
      <c r="N3" s="245">
        <f>+'Balance + PyG'!N4</f>
        <v>44531</v>
      </c>
      <c r="O3" s="245">
        <f>+'Balance + PyG'!O4</f>
        <v>44562</v>
      </c>
      <c r="P3" s="245">
        <f>+'Balance + PyG'!P4</f>
        <v>44593</v>
      </c>
      <c r="Q3" s="245">
        <f>+'Balance + PyG'!Q4</f>
        <v>44621</v>
      </c>
      <c r="R3" s="245">
        <f>+'Balance + PyG'!R4</f>
        <v>44652</v>
      </c>
      <c r="S3" s="245">
        <f>+'Balance + PyG'!S4</f>
        <v>44682</v>
      </c>
      <c r="T3" s="245">
        <f>+'Balance + PyG'!T4</f>
        <v>44713</v>
      </c>
      <c r="U3" s="245">
        <f>+'Balance + PyG'!U4</f>
        <v>44743</v>
      </c>
      <c r="V3" s="245">
        <f>+'Balance + PyG'!V4</f>
        <v>44774</v>
      </c>
      <c r="W3" s="245">
        <f>+'Balance + PyG'!W4</f>
        <v>44805</v>
      </c>
      <c r="X3" s="245">
        <f>+'Balance + PyG'!X4</f>
        <v>44835</v>
      </c>
      <c r="Y3" s="245">
        <f>+'Balance + PyG'!Y4</f>
        <v>44866</v>
      </c>
      <c r="Z3" s="245">
        <f>+'Balance + PyG'!Z4</f>
        <v>44896</v>
      </c>
      <c r="AA3" s="245">
        <f>+'Balance + PyG'!AA4</f>
        <v>44927</v>
      </c>
      <c r="AB3" s="245">
        <f>+'Balance + PyG'!AB4</f>
        <v>44958</v>
      </c>
      <c r="AC3" s="245">
        <f>+'Balance + PyG'!AC4</f>
        <v>44986</v>
      </c>
      <c r="AD3" s="245">
        <f>+'Balance + PyG'!AD4</f>
        <v>45017</v>
      </c>
      <c r="AE3" s="245">
        <f>+'Balance + PyG'!AE4</f>
        <v>45047</v>
      </c>
      <c r="AF3" s="245">
        <f>+'Balance + PyG'!AF4</f>
        <v>45078</v>
      </c>
      <c r="AG3" s="245">
        <f>+'Balance + PyG'!AG4</f>
        <v>45108</v>
      </c>
      <c r="AH3" s="245">
        <f>+'Balance + PyG'!AH4</f>
        <v>45139</v>
      </c>
      <c r="AI3" s="245">
        <f>+'Balance + PyG'!AI4</f>
        <v>45170</v>
      </c>
      <c r="AJ3" s="245">
        <f>+'Balance + PyG'!AJ4</f>
        <v>45200</v>
      </c>
      <c r="AK3" s="245">
        <f>+'Balance + PyG'!AK4</f>
        <v>45231</v>
      </c>
      <c r="AL3" s="579">
        <f>+'Balance + PyG'!AL4</f>
        <v>45261</v>
      </c>
    </row>
    <row r="4" spans="1:38" ht="11.25" customHeight="1" thickBot="1" x14ac:dyDescent="0.3">
      <c r="A4" s="445"/>
      <c r="B4" s="452"/>
      <c r="C4" s="453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5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578"/>
    </row>
    <row r="5" spans="1:38" s="8" customFormat="1" ht="15.75" thickBot="1" x14ac:dyDescent="0.3">
      <c r="A5" s="452"/>
      <c r="B5" s="456" t="s">
        <v>140</v>
      </c>
      <c r="C5" s="457">
        <f>SUM(C6:C7)</f>
        <v>0</v>
      </c>
      <c r="D5" s="458">
        <f t="shared" ref="D5:AL5" si="0">SUM(D6:D7)</f>
        <v>0</v>
      </c>
      <c r="E5" s="458">
        <f t="shared" si="0"/>
        <v>0</v>
      </c>
      <c r="F5" s="458">
        <f t="shared" si="0"/>
        <v>0</v>
      </c>
      <c r="G5" s="458">
        <f t="shared" si="0"/>
        <v>0</v>
      </c>
      <c r="H5" s="458">
        <f t="shared" si="0"/>
        <v>0</v>
      </c>
      <c r="I5" s="458">
        <f t="shared" si="0"/>
        <v>0</v>
      </c>
      <c r="J5" s="458">
        <f t="shared" si="0"/>
        <v>0</v>
      </c>
      <c r="K5" s="458">
        <f t="shared" si="0"/>
        <v>0</v>
      </c>
      <c r="L5" s="458">
        <f t="shared" si="0"/>
        <v>0</v>
      </c>
      <c r="M5" s="458">
        <f t="shared" si="0"/>
        <v>0</v>
      </c>
      <c r="N5" s="458">
        <f t="shared" si="0"/>
        <v>0</v>
      </c>
      <c r="O5" s="458">
        <f t="shared" si="0"/>
        <v>0</v>
      </c>
      <c r="P5" s="458">
        <f t="shared" si="0"/>
        <v>0</v>
      </c>
      <c r="Q5" s="458">
        <f t="shared" si="0"/>
        <v>0</v>
      </c>
      <c r="R5" s="458">
        <f t="shared" si="0"/>
        <v>0</v>
      </c>
      <c r="S5" s="458">
        <f t="shared" si="0"/>
        <v>0</v>
      </c>
      <c r="T5" s="458">
        <f t="shared" si="0"/>
        <v>0</v>
      </c>
      <c r="U5" s="458">
        <f t="shared" si="0"/>
        <v>0</v>
      </c>
      <c r="V5" s="458">
        <f t="shared" si="0"/>
        <v>0</v>
      </c>
      <c r="W5" s="458">
        <f t="shared" si="0"/>
        <v>0</v>
      </c>
      <c r="X5" s="458">
        <f t="shared" si="0"/>
        <v>0</v>
      </c>
      <c r="Y5" s="458">
        <f t="shared" si="0"/>
        <v>0</v>
      </c>
      <c r="Z5" s="458">
        <f t="shared" ref="Z5:AK5" si="1">SUM(Z6:Z7)</f>
        <v>0</v>
      </c>
      <c r="AA5" s="458">
        <f t="shared" si="1"/>
        <v>0</v>
      </c>
      <c r="AB5" s="458">
        <f t="shared" si="1"/>
        <v>0</v>
      </c>
      <c r="AC5" s="458">
        <f t="shared" si="1"/>
        <v>0</v>
      </c>
      <c r="AD5" s="458">
        <f t="shared" si="1"/>
        <v>0</v>
      </c>
      <c r="AE5" s="458">
        <f t="shared" si="1"/>
        <v>0</v>
      </c>
      <c r="AF5" s="458">
        <f t="shared" si="1"/>
        <v>0</v>
      </c>
      <c r="AG5" s="458">
        <f t="shared" si="1"/>
        <v>0</v>
      </c>
      <c r="AH5" s="458">
        <f t="shared" si="1"/>
        <v>0</v>
      </c>
      <c r="AI5" s="458">
        <f t="shared" si="1"/>
        <v>0</v>
      </c>
      <c r="AJ5" s="458">
        <f t="shared" si="1"/>
        <v>0</v>
      </c>
      <c r="AK5" s="458">
        <f t="shared" si="1"/>
        <v>0</v>
      </c>
      <c r="AL5" s="624">
        <f t="shared" si="0"/>
        <v>0</v>
      </c>
    </row>
    <row r="6" spans="1:38" x14ac:dyDescent="0.25">
      <c r="A6" s="445"/>
      <c r="B6" s="459" t="s">
        <v>141</v>
      </c>
      <c r="C6" s="460">
        <f>+LR_Ruta_1!C13+LR_Ruta_2!C13+LR_Ruta_3!C13+LR_Ruta_4!C13+LR_Ruta_5!C13</f>
        <v>0</v>
      </c>
      <c r="D6" s="461">
        <f>+LR_Ruta_1!D13+LR_Ruta_2!D13+LR_Ruta_3!D13+LR_Ruta_4!D13+LR_Ruta_5!D13</f>
        <v>0</v>
      </c>
      <c r="E6" s="461">
        <f>+LR_Ruta_1!E13+LR_Ruta_2!E13+LR_Ruta_3!E13+LR_Ruta_4!E13+LR_Ruta_5!E13</f>
        <v>0</v>
      </c>
      <c r="F6" s="461">
        <f>+LR_Ruta_1!F13+LR_Ruta_2!F13+LR_Ruta_3!F13+LR_Ruta_4!F13+LR_Ruta_5!F13</f>
        <v>0</v>
      </c>
      <c r="G6" s="461">
        <f>+LR_Ruta_1!G13+LR_Ruta_2!G13+LR_Ruta_3!G13+LR_Ruta_4!G13+LR_Ruta_5!G13</f>
        <v>0</v>
      </c>
      <c r="H6" s="461">
        <f>+LR_Ruta_1!H13+LR_Ruta_2!H13+LR_Ruta_3!H13+LR_Ruta_4!H13+LR_Ruta_5!H13</f>
        <v>0</v>
      </c>
      <c r="I6" s="461">
        <f>+LR_Ruta_1!I13+LR_Ruta_2!I13+LR_Ruta_3!I13+LR_Ruta_4!I13+LR_Ruta_5!I13</f>
        <v>0</v>
      </c>
      <c r="J6" s="461">
        <f>+LR_Ruta_1!J13+LR_Ruta_2!J13+LR_Ruta_3!J13+LR_Ruta_4!J13+LR_Ruta_5!J13</f>
        <v>0</v>
      </c>
      <c r="K6" s="461">
        <f>+LR_Ruta_1!K13+LR_Ruta_2!K13+LR_Ruta_3!K13+LR_Ruta_4!K13+LR_Ruta_5!K13</f>
        <v>0</v>
      </c>
      <c r="L6" s="461">
        <f>+LR_Ruta_1!L13+LR_Ruta_2!L13+LR_Ruta_3!L13+LR_Ruta_4!L13+LR_Ruta_5!L13</f>
        <v>0</v>
      </c>
      <c r="M6" s="461">
        <f>+LR_Ruta_1!M13+LR_Ruta_2!M13+LR_Ruta_3!M13+LR_Ruta_4!M13+LR_Ruta_5!M13</f>
        <v>0</v>
      </c>
      <c r="N6" s="461">
        <f>+LR_Ruta_1!N13+LR_Ruta_2!N13+LR_Ruta_3!N13+LR_Ruta_4!N13+LR_Ruta_5!N13</f>
        <v>0</v>
      </c>
      <c r="O6" s="462">
        <f>+LR_Ruta_1!O13+LR_Ruta_2!O13+LR_Ruta_3!O13+LR_Ruta_4!O13+LR_Ruta_5!O13</f>
        <v>0</v>
      </c>
      <c r="P6" s="461">
        <f>+LR_Ruta_1!P13+LR_Ruta_2!P13+LR_Ruta_3!P13+LR_Ruta_4!P13+LR_Ruta_5!P13</f>
        <v>0</v>
      </c>
      <c r="Q6" s="461">
        <f>+LR_Ruta_1!Q13+LR_Ruta_2!Q13+LR_Ruta_3!Q13+LR_Ruta_4!Q13+LR_Ruta_5!Q13</f>
        <v>0</v>
      </c>
      <c r="R6" s="461">
        <f>+LR_Ruta_1!R13+LR_Ruta_2!R13+LR_Ruta_3!R13+LR_Ruta_4!R13+LR_Ruta_5!R13</f>
        <v>0</v>
      </c>
      <c r="S6" s="461">
        <f>+LR_Ruta_1!S13+LR_Ruta_2!S13+LR_Ruta_3!S13+LR_Ruta_4!S13+LR_Ruta_5!S13</f>
        <v>0</v>
      </c>
      <c r="T6" s="461">
        <f>+LR_Ruta_1!T13+LR_Ruta_2!T13+LR_Ruta_3!T13+LR_Ruta_4!T13+LR_Ruta_5!T13</f>
        <v>0</v>
      </c>
      <c r="U6" s="461">
        <f>+LR_Ruta_1!U13+LR_Ruta_2!U13+LR_Ruta_3!U13+LR_Ruta_4!U13+LR_Ruta_5!U13</f>
        <v>0</v>
      </c>
      <c r="V6" s="461">
        <f>+LR_Ruta_1!V13+LR_Ruta_2!V13+LR_Ruta_3!V13+LR_Ruta_4!V13+LR_Ruta_5!V13</f>
        <v>0</v>
      </c>
      <c r="W6" s="461">
        <f>+LR_Ruta_1!W13+LR_Ruta_2!W13+LR_Ruta_3!W13+LR_Ruta_4!W13+LR_Ruta_5!W13</f>
        <v>0</v>
      </c>
      <c r="X6" s="461">
        <f>+LR_Ruta_1!X13+LR_Ruta_2!X13+LR_Ruta_3!X13+LR_Ruta_4!X13+LR_Ruta_5!X13</f>
        <v>0</v>
      </c>
      <c r="Y6" s="461">
        <f>+LR_Ruta_1!Y13+LR_Ruta_2!Y13+LR_Ruta_3!Y13+LR_Ruta_4!Y13+LR_Ruta_5!Y13</f>
        <v>0</v>
      </c>
      <c r="Z6" s="461">
        <f>+LR_Ruta_1!Z13+LR_Ruta_2!Z13+LR_Ruta_3!Z13+LR_Ruta_4!Z13+LR_Ruta_5!Z13</f>
        <v>0</v>
      </c>
      <c r="AA6" s="461">
        <f>+LR_Ruta_1!AA13+LR_Ruta_2!AA13+LR_Ruta_3!AA13+LR_Ruta_4!AA13+LR_Ruta_5!AA13</f>
        <v>0</v>
      </c>
      <c r="AB6" s="461">
        <f>+LR_Ruta_1!AB13+LR_Ruta_2!AB13+LR_Ruta_3!AB13+LR_Ruta_4!AB13+LR_Ruta_5!AB13</f>
        <v>0</v>
      </c>
      <c r="AC6" s="461">
        <f>+LR_Ruta_1!AC13+LR_Ruta_2!AC13+LR_Ruta_3!AC13+LR_Ruta_4!AC13+LR_Ruta_5!AC13</f>
        <v>0</v>
      </c>
      <c r="AD6" s="461">
        <f>+LR_Ruta_1!AD13+LR_Ruta_2!AD13+LR_Ruta_3!AD13+LR_Ruta_4!AD13+LR_Ruta_5!AD13</f>
        <v>0</v>
      </c>
      <c r="AE6" s="461">
        <f>+LR_Ruta_1!AE13+LR_Ruta_2!AE13+LR_Ruta_3!AE13+LR_Ruta_4!AE13+LR_Ruta_5!AE13</f>
        <v>0</v>
      </c>
      <c r="AF6" s="461">
        <f>+LR_Ruta_1!AF13+LR_Ruta_2!AF13+LR_Ruta_3!AF13+LR_Ruta_4!AF13+LR_Ruta_5!AF13</f>
        <v>0</v>
      </c>
      <c r="AG6" s="461">
        <f>+LR_Ruta_1!AG13+LR_Ruta_2!AG13+LR_Ruta_3!AG13+LR_Ruta_4!AG13+LR_Ruta_5!AG13</f>
        <v>0</v>
      </c>
      <c r="AH6" s="461">
        <f>+LR_Ruta_1!AH13+LR_Ruta_2!AH13+LR_Ruta_3!AH13+LR_Ruta_4!AH13+LR_Ruta_5!AH13</f>
        <v>0</v>
      </c>
      <c r="AI6" s="461">
        <f>+LR_Ruta_1!AI13+LR_Ruta_2!AI13+LR_Ruta_3!AI13+LR_Ruta_4!AI13+LR_Ruta_5!AI13</f>
        <v>0</v>
      </c>
      <c r="AJ6" s="461">
        <f>+LR_Ruta_1!AJ13+LR_Ruta_2!AJ13+LR_Ruta_3!AJ13+LR_Ruta_4!AJ13+LR_Ruta_5!AJ13</f>
        <v>0</v>
      </c>
      <c r="AK6" s="461">
        <f>+LR_Ruta_1!AK13+LR_Ruta_2!AK13+LR_Ruta_3!AK13+LR_Ruta_4!AK13+LR_Ruta_5!AK13</f>
        <v>0</v>
      </c>
      <c r="AL6" s="625">
        <f>+LR_Ruta_1!AL13+LR_Ruta_2!AL13+LR_Ruta_3!AL13+LR_Ruta_4!AL13+LR_Ruta_5!AL13</f>
        <v>0</v>
      </c>
    </row>
    <row r="7" spans="1:38" x14ac:dyDescent="0.25">
      <c r="A7" s="445"/>
      <c r="B7" s="459" t="s">
        <v>158</v>
      </c>
      <c r="C7" s="460">
        <f>+'Balance + PyG'!C8</f>
        <v>0</v>
      </c>
      <c r="D7" s="461">
        <f>+'Balance + PyG'!D8</f>
        <v>0</v>
      </c>
      <c r="E7" s="461">
        <f>+'Balance + PyG'!E8</f>
        <v>0</v>
      </c>
      <c r="F7" s="461">
        <f>+'Balance + PyG'!F8</f>
        <v>0</v>
      </c>
      <c r="G7" s="461">
        <f>+'Balance + PyG'!G8</f>
        <v>0</v>
      </c>
      <c r="H7" s="461">
        <f>+'Balance + PyG'!H8</f>
        <v>0</v>
      </c>
      <c r="I7" s="461">
        <f>+'Balance + PyG'!I8</f>
        <v>0</v>
      </c>
      <c r="J7" s="461">
        <f>+'Balance + PyG'!J8</f>
        <v>0</v>
      </c>
      <c r="K7" s="461">
        <f>+'Balance + PyG'!K8</f>
        <v>0</v>
      </c>
      <c r="L7" s="461">
        <f>+'Balance + PyG'!L8</f>
        <v>0</v>
      </c>
      <c r="M7" s="461">
        <f>+'Balance + PyG'!M8</f>
        <v>0</v>
      </c>
      <c r="N7" s="461">
        <f>+'Balance + PyG'!N8</f>
        <v>0</v>
      </c>
      <c r="O7" s="462">
        <f>+'Balance + PyG'!O8</f>
        <v>0</v>
      </c>
      <c r="P7" s="461">
        <f>+'Balance + PyG'!P8</f>
        <v>0</v>
      </c>
      <c r="Q7" s="461">
        <f>+'Balance + PyG'!Q8</f>
        <v>0</v>
      </c>
      <c r="R7" s="461">
        <f>+'Balance + PyG'!R8</f>
        <v>0</v>
      </c>
      <c r="S7" s="461">
        <f>+'Balance + PyG'!S8</f>
        <v>0</v>
      </c>
      <c r="T7" s="461">
        <f>+'Balance + PyG'!T8</f>
        <v>0</v>
      </c>
      <c r="U7" s="461">
        <f>+'Balance + PyG'!U8</f>
        <v>0</v>
      </c>
      <c r="V7" s="461">
        <f>+'Balance + PyG'!V8</f>
        <v>0</v>
      </c>
      <c r="W7" s="461">
        <f>+'Balance + PyG'!W8</f>
        <v>0</v>
      </c>
      <c r="X7" s="461">
        <f>+'Balance + PyG'!X8</f>
        <v>0</v>
      </c>
      <c r="Y7" s="461">
        <f>+'Balance + PyG'!Y8</f>
        <v>0</v>
      </c>
      <c r="Z7" s="461">
        <f>+'Balance + PyG'!Z8</f>
        <v>0</v>
      </c>
      <c r="AA7" s="461">
        <f>+'Balance + PyG'!AA8</f>
        <v>0</v>
      </c>
      <c r="AB7" s="461">
        <f>+'Balance + PyG'!AB8</f>
        <v>0</v>
      </c>
      <c r="AC7" s="461">
        <f>+'Balance + PyG'!AC8</f>
        <v>0</v>
      </c>
      <c r="AD7" s="461">
        <f>+'Balance + PyG'!AD8</f>
        <v>0</v>
      </c>
      <c r="AE7" s="461">
        <f>+'Balance + PyG'!AE8</f>
        <v>0</v>
      </c>
      <c r="AF7" s="461">
        <f>+'Balance + PyG'!AF8</f>
        <v>0</v>
      </c>
      <c r="AG7" s="461">
        <f>+'Balance + PyG'!AG8</f>
        <v>0</v>
      </c>
      <c r="AH7" s="461">
        <f>+'Balance + PyG'!AH8</f>
        <v>0</v>
      </c>
      <c r="AI7" s="461">
        <f>+'Balance + PyG'!AI8</f>
        <v>0</v>
      </c>
      <c r="AJ7" s="461">
        <f>+'Balance + PyG'!AJ8</f>
        <v>0</v>
      </c>
      <c r="AK7" s="461">
        <f>+'Balance + PyG'!AK8</f>
        <v>0</v>
      </c>
      <c r="AL7" s="625">
        <f>+'Balance + PyG'!AL8</f>
        <v>0</v>
      </c>
    </row>
    <row r="8" spans="1:38" x14ac:dyDescent="0.25">
      <c r="A8" s="445"/>
      <c r="B8" s="463"/>
      <c r="C8" s="464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6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7"/>
    </row>
    <row r="9" spans="1:38" s="8" customFormat="1" x14ac:dyDescent="0.25">
      <c r="A9" s="452"/>
      <c r="B9" s="468" t="s">
        <v>10</v>
      </c>
      <c r="C9" s="469">
        <f>+'Balance + PyG'!C10</f>
        <v>0</v>
      </c>
      <c r="D9" s="470">
        <f>+'Balance + PyG'!D10</f>
        <v>0</v>
      </c>
      <c r="E9" s="470">
        <f>+'Balance + PyG'!E10</f>
        <v>0</v>
      </c>
      <c r="F9" s="470">
        <f>+'Balance + PyG'!F10</f>
        <v>0</v>
      </c>
      <c r="G9" s="470">
        <f>+'Balance + PyG'!G10</f>
        <v>0</v>
      </c>
      <c r="H9" s="470">
        <f>+'Balance + PyG'!H10</f>
        <v>0</v>
      </c>
      <c r="I9" s="470">
        <f>+'Balance + PyG'!I10</f>
        <v>0</v>
      </c>
      <c r="J9" s="470">
        <f>+'Balance + PyG'!J10</f>
        <v>0</v>
      </c>
      <c r="K9" s="470">
        <f>+'Balance + PyG'!K10</f>
        <v>0</v>
      </c>
      <c r="L9" s="470">
        <f>+'Balance + PyG'!L10</f>
        <v>0</v>
      </c>
      <c r="M9" s="470">
        <f>+'Balance + PyG'!M10</f>
        <v>0</v>
      </c>
      <c r="N9" s="470">
        <f>+'Balance + PyG'!N10</f>
        <v>0</v>
      </c>
      <c r="O9" s="471">
        <f>+'Balance + PyG'!O10</f>
        <v>0</v>
      </c>
      <c r="P9" s="470">
        <f>+'Balance + PyG'!P10</f>
        <v>0</v>
      </c>
      <c r="Q9" s="470">
        <f>+'Balance + PyG'!Q10</f>
        <v>0</v>
      </c>
      <c r="R9" s="470">
        <f>+'Balance + PyG'!R10</f>
        <v>0</v>
      </c>
      <c r="S9" s="470">
        <f>+'Balance + PyG'!S10</f>
        <v>0</v>
      </c>
      <c r="T9" s="470">
        <f>+'Balance + PyG'!T10</f>
        <v>0</v>
      </c>
      <c r="U9" s="470">
        <f>+'Balance + PyG'!U10</f>
        <v>0</v>
      </c>
      <c r="V9" s="470">
        <f>+'Balance + PyG'!V10</f>
        <v>0</v>
      </c>
      <c r="W9" s="470">
        <f>+'Balance + PyG'!W10</f>
        <v>0</v>
      </c>
      <c r="X9" s="470">
        <f>+'Balance + PyG'!X10</f>
        <v>0</v>
      </c>
      <c r="Y9" s="470">
        <f>+'Balance + PyG'!Y10</f>
        <v>0</v>
      </c>
      <c r="Z9" s="470">
        <f>+'Balance + PyG'!Z10</f>
        <v>0</v>
      </c>
      <c r="AA9" s="470">
        <f>+'Balance + PyG'!AA10</f>
        <v>0</v>
      </c>
      <c r="AB9" s="470">
        <f>+'Balance + PyG'!AB10</f>
        <v>0</v>
      </c>
      <c r="AC9" s="470">
        <f>+'Balance + PyG'!AC10</f>
        <v>0</v>
      </c>
      <c r="AD9" s="470">
        <f>+'Balance + PyG'!AD10</f>
        <v>0</v>
      </c>
      <c r="AE9" s="470">
        <f>+'Balance + PyG'!AE10</f>
        <v>0</v>
      </c>
      <c r="AF9" s="470">
        <f>+'Balance + PyG'!AF10</f>
        <v>0</v>
      </c>
      <c r="AG9" s="470">
        <f>+'Balance + PyG'!AG10</f>
        <v>0</v>
      </c>
      <c r="AH9" s="470">
        <f>+'Balance + PyG'!AH10</f>
        <v>0</v>
      </c>
      <c r="AI9" s="470">
        <f>+'Balance + PyG'!AI10</f>
        <v>0</v>
      </c>
      <c r="AJ9" s="470">
        <f>+'Balance + PyG'!AJ10</f>
        <v>0</v>
      </c>
      <c r="AK9" s="470">
        <f>+'Balance + PyG'!AK10</f>
        <v>0</v>
      </c>
      <c r="AL9" s="472">
        <f>+'Balance + PyG'!AL10</f>
        <v>0</v>
      </c>
    </row>
    <row r="10" spans="1:38" s="8" customFormat="1" x14ac:dyDescent="0.25">
      <c r="A10" s="452"/>
      <c r="B10" s="468" t="s">
        <v>11</v>
      </c>
      <c r="C10" s="469">
        <f>+'Balance + PyG'!C11</f>
        <v>0</v>
      </c>
      <c r="D10" s="470">
        <f>+'Balance + PyG'!D11</f>
        <v>0</v>
      </c>
      <c r="E10" s="470">
        <f>+'Balance + PyG'!E11</f>
        <v>0</v>
      </c>
      <c r="F10" s="470">
        <f>+'Balance + PyG'!F11</f>
        <v>0</v>
      </c>
      <c r="G10" s="470">
        <f>+'Balance + PyG'!G11</f>
        <v>0</v>
      </c>
      <c r="H10" s="470">
        <f>+'Balance + PyG'!H11</f>
        <v>0</v>
      </c>
      <c r="I10" s="470">
        <f>+'Balance + PyG'!I11</f>
        <v>0</v>
      </c>
      <c r="J10" s="470">
        <f>+'Balance + PyG'!J11</f>
        <v>0</v>
      </c>
      <c r="K10" s="470">
        <f>+'Balance + PyG'!K11</f>
        <v>0</v>
      </c>
      <c r="L10" s="470">
        <f>+'Balance + PyG'!L11</f>
        <v>0</v>
      </c>
      <c r="M10" s="470">
        <f>+'Balance + PyG'!M11</f>
        <v>0</v>
      </c>
      <c r="N10" s="470">
        <f>+'Balance + PyG'!N11</f>
        <v>0</v>
      </c>
      <c r="O10" s="471">
        <f>+'Balance + PyG'!O11</f>
        <v>0</v>
      </c>
      <c r="P10" s="470">
        <f>+'Balance + PyG'!P11</f>
        <v>0</v>
      </c>
      <c r="Q10" s="470">
        <f>+'Balance + PyG'!Q11</f>
        <v>0</v>
      </c>
      <c r="R10" s="470">
        <f>+'Balance + PyG'!R11</f>
        <v>0</v>
      </c>
      <c r="S10" s="470">
        <f>+'Balance + PyG'!S11</f>
        <v>0</v>
      </c>
      <c r="T10" s="470">
        <f>+'Balance + PyG'!T11</f>
        <v>0</v>
      </c>
      <c r="U10" s="470">
        <f>+'Balance + PyG'!U11</f>
        <v>0</v>
      </c>
      <c r="V10" s="470">
        <f>+'Balance + PyG'!V11</f>
        <v>0</v>
      </c>
      <c r="W10" s="470">
        <f>+'Balance + PyG'!W11</f>
        <v>0</v>
      </c>
      <c r="X10" s="470">
        <f>+'Balance + PyG'!X11</f>
        <v>0</v>
      </c>
      <c r="Y10" s="470">
        <f>+'Balance + PyG'!Y11</f>
        <v>0</v>
      </c>
      <c r="Z10" s="470">
        <f>+'Balance + PyG'!Z11</f>
        <v>0</v>
      </c>
      <c r="AA10" s="470">
        <f>+'Balance + PyG'!AA11</f>
        <v>0</v>
      </c>
      <c r="AB10" s="470">
        <f>+'Balance + PyG'!AB11</f>
        <v>0</v>
      </c>
      <c r="AC10" s="470">
        <f>+'Balance + PyG'!AC11</f>
        <v>0</v>
      </c>
      <c r="AD10" s="470">
        <f>+'Balance + PyG'!AD11</f>
        <v>0</v>
      </c>
      <c r="AE10" s="470">
        <f>+'Balance + PyG'!AE11</f>
        <v>0</v>
      </c>
      <c r="AF10" s="470">
        <f>+'Balance + PyG'!AF11</f>
        <v>0</v>
      </c>
      <c r="AG10" s="470">
        <f>+'Balance + PyG'!AG11</f>
        <v>0</v>
      </c>
      <c r="AH10" s="470">
        <f>+'Balance + PyG'!AH11</f>
        <v>0</v>
      </c>
      <c r="AI10" s="470">
        <f>+'Balance + PyG'!AI11</f>
        <v>0</v>
      </c>
      <c r="AJ10" s="470">
        <f>+'Balance + PyG'!AJ11</f>
        <v>0</v>
      </c>
      <c r="AK10" s="470">
        <f>+'Balance + PyG'!AK11</f>
        <v>0</v>
      </c>
      <c r="AL10" s="472">
        <f>+'Balance + PyG'!AL11</f>
        <v>0</v>
      </c>
    </row>
    <row r="11" spans="1:38" s="8" customFormat="1" x14ac:dyDescent="0.25">
      <c r="A11" s="452"/>
      <c r="B11" s="473" t="s">
        <v>180</v>
      </c>
      <c r="C11" s="474">
        <f>+C12+C25</f>
        <v>0</v>
      </c>
      <c r="D11" s="475">
        <f t="shared" ref="D11:Y11" si="2">+D12+D25</f>
        <v>0</v>
      </c>
      <c r="E11" s="475">
        <f t="shared" si="2"/>
        <v>0</v>
      </c>
      <c r="F11" s="475">
        <f t="shared" si="2"/>
        <v>0</v>
      </c>
      <c r="G11" s="475">
        <f t="shared" si="2"/>
        <v>0</v>
      </c>
      <c r="H11" s="475">
        <f t="shared" si="2"/>
        <v>0</v>
      </c>
      <c r="I11" s="475">
        <f t="shared" si="2"/>
        <v>0</v>
      </c>
      <c r="J11" s="475">
        <f t="shared" si="2"/>
        <v>0</v>
      </c>
      <c r="K11" s="475">
        <f t="shared" si="2"/>
        <v>0</v>
      </c>
      <c r="L11" s="475">
        <f t="shared" si="2"/>
        <v>0</v>
      </c>
      <c r="M11" s="475">
        <f t="shared" si="2"/>
        <v>0</v>
      </c>
      <c r="N11" s="475">
        <f t="shared" si="2"/>
        <v>0</v>
      </c>
      <c r="O11" s="476">
        <f t="shared" si="2"/>
        <v>0</v>
      </c>
      <c r="P11" s="475">
        <f t="shared" si="2"/>
        <v>0</v>
      </c>
      <c r="Q11" s="475">
        <f t="shared" si="2"/>
        <v>0</v>
      </c>
      <c r="R11" s="475">
        <f t="shared" si="2"/>
        <v>0</v>
      </c>
      <c r="S11" s="475">
        <f t="shared" si="2"/>
        <v>0</v>
      </c>
      <c r="T11" s="475">
        <f t="shared" si="2"/>
        <v>0</v>
      </c>
      <c r="U11" s="475">
        <f t="shared" si="2"/>
        <v>0</v>
      </c>
      <c r="V11" s="475">
        <f t="shared" si="2"/>
        <v>0</v>
      </c>
      <c r="W11" s="475">
        <f t="shared" si="2"/>
        <v>0</v>
      </c>
      <c r="X11" s="475">
        <f t="shared" si="2"/>
        <v>0</v>
      </c>
      <c r="Y11" s="475">
        <f t="shared" si="2"/>
        <v>0</v>
      </c>
      <c r="Z11" s="475">
        <f t="shared" ref="Z11:AK11" si="3">+Z12+Z25</f>
        <v>0</v>
      </c>
      <c r="AA11" s="475">
        <f t="shared" si="3"/>
        <v>0</v>
      </c>
      <c r="AB11" s="475">
        <f t="shared" si="3"/>
        <v>0</v>
      </c>
      <c r="AC11" s="475">
        <f t="shared" si="3"/>
        <v>0</v>
      </c>
      <c r="AD11" s="475">
        <f t="shared" si="3"/>
        <v>0</v>
      </c>
      <c r="AE11" s="475">
        <f t="shared" si="3"/>
        <v>0</v>
      </c>
      <c r="AF11" s="475">
        <f t="shared" si="3"/>
        <v>0</v>
      </c>
      <c r="AG11" s="475">
        <f t="shared" si="3"/>
        <v>0</v>
      </c>
      <c r="AH11" s="475">
        <f t="shared" si="3"/>
        <v>0</v>
      </c>
      <c r="AI11" s="475">
        <f t="shared" si="3"/>
        <v>0</v>
      </c>
      <c r="AJ11" s="475">
        <f t="shared" si="3"/>
        <v>0</v>
      </c>
      <c r="AK11" s="475">
        <f t="shared" si="3"/>
        <v>0</v>
      </c>
      <c r="AL11" s="477">
        <f>+AL12+AL25</f>
        <v>0</v>
      </c>
    </row>
    <row r="12" spans="1:38" s="8" customFormat="1" x14ac:dyDescent="0.25">
      <c r="A12" s="452"/>
      <c r="B12" s="473" t="s">
        <v>146</v>
      </c>
      <c r="C12" s="474">
        <f>SUM(C13:C24)</f>
        <v>0</v>
      </c>
      <c r="D12" s="475">
        <f t="shared" ref="D12:Y12" si="4">SUM(D13:D24)</f>
        <v>0</v>
      </c>
      <c r="E12" s="475">
        <f t="shared" si="4"/>
        <v>0</v>
      </c>
      <c r="F12" s="475">
        <f t="shared" si="4"/>
        <v>0</v>
      </c>
      <c r="G12" s="475">
        <f t="shared" si="4"/>
        <v>0</v>
      </c>
      <c r="H12" s="475">
        <f t="shared" si="4"/>
        <v>0</v>
      </c>
      <c r="I12" s="475">
        <f t="shared" si="4"/>
        <v>0</v>
      </c>
      <c r="J12" s="475">
        <f t="shared" si="4"/>
        <v>0</v>
      </c>
      <c r="K12" s="475">
        <f t="shared" si="4"/>
        <v>0</v>
      </c>
      <c r="L12" s="475">
        <f t="shared" si="4"/>
        <v>0</v>
      </c>
      <c r="M12" s="475">
        <f t="shared" si="4"/>
        <v>0</v>
      </c>
      <c r="N12" s="475">
        <f t="shared" si="4"/>
        <v>0</v>
      </c>
      <c r="O12" s="476">
        <f t="shared" si="4"/>
        <v>0</v>
      </c>
      <c r="P12" s="475">
        <f t="shared" si="4"/>
        <v>0</v>
      </c>
      <c r="Q12" s="475">
        <f t="shared" si="4"/>
        <v>0</v>
      </c>
      <c r="R12" s="475">
        <f t="shared" si="4"/>
        <v>0</v>
      </c>
      <c r="S12" s="475">
        <f t="shared" si="4"/>
        <v>0</v>
      </c>
      <c r="T12" s="475">
        <f t="shared" si="4"/>
        <v>0</v>
      </c>
      <c r="U12" s="475">
        <f t="shared" si="4"/>
        <v>0</v>
      </c>
      <c r="V12" s="475">
        <f t="shared" si="4"/>
        <v>0</v>
      </c>
      <c r="W12" s="475">
        <f t="shared" si="4"/>
        <v>0</v>
      </c>
      <c r="X12" s="475">
        <f t="shared" si="4"/>
        <v>0</v>
      </c>
      <c r="Y12" s="475">
        <f t="shared" si="4"/>
        <v>0</v>
      </c>
      <c r="Z12" s="475">
        <f t="shared" ref="Z12:AK12" si="5">SUM(Z13:Z24)</f>
        <v>0</v>
      </c>
      <c r="AA12" s="475">
        <f t="shared" si="5"/>
        <v>0</v>
      </c>
      <c r="AB12" s="475">
        <f t="shared" si="5"/>
        <v>0</v>
      </c>
      <c r="AC12" s="475">
        <f t="shared" si="5"/>
        <v>0</v>
      </c>
      <c r="AD12" s="475">
        <f t="shared" si="5"/>
        <v>0</v>
      </c>
      <c r="AE12" s="475">
        <f t="shared" si="5"/>
        <v>0</v>
      </c>
      <c r="AF12" s="475">
        <f t="shared" si="5"/>
        <v>0</v>
      </c>
      <c r="AG12" s="475">
        <f t="shared" si="5"/>
        <v>0</v>
      </c>
      <c r="AH12" s="475">
        <f t="shared" si="5"/>
        <v>0</v>
      </c>
      <c r="AI12" s="475">
        <f t="shared" si="5"/>
        <v>0</v>
      </c>
      <c r="AJ12" s="475">
        <f t="shared" si="5"/>
        <v>0</v>
      </c>
      <c r="AK12" s="475">
        <f t="shared" si="5"/>
        <v>0</v>
      </c>
      <c r="AL12" s="626">
        <f>SUM(AL13:AL24)</f>
        <v>0</v>
      </c>
    </row>
    <row r="13" spans="1:38" x14ac:dyDescent="0.25">
      <c r="A13" s="445"/>
      <c r="B13" s="463" t="s">
        <v>113</v>
      </c>
      <c r="C13" s="478">
        <f>+'Balance + PyG'!C14+LR_Ruta_1!C18+LR_Ruta_2!C18+LR_Ruta_3!C18+LR_Ruta_4!C18+LR_Ruta_5!C18</f>
        <v>0</v>
      </c>
      <c r="D13" s="479">
        <f>+'Balance + PyG'!D14+LR_Ruta_1!D18+LR_Ruta_2!D18+LR_Ruta_3!D18+LR_Ruta_4!D18+LR_Ruta_5!D18</f>
        <v>0</v>
      </c>
      <c r="E13" s="479">
        <f>+'Balance + PyG'!E14+LR_Ruta_1!E18+LR_Ruta_2!E18+LR_Ruta_3!E18+LR_Ruta_4!E18+LR_Ruta_5!E18</f>
        <v>0</v>
      </c>
      <c r="F13" s="479">
        <f>+'Balance + PyG'!F14+LR_Ruta_1!F18+LR_Ruta_2!F18+LR_Ruta_3!F18+LR_Ruta_4!F18+LR_Ruta_5!F18</f>
        <v>0</v>
      </c>
      <c r="G13" s="479">
        <f>+'Balance + PyG'!G14+LR_Ruta_1!G18+LR_Ruta_2!G18+LR_Ruta_3!G18+LR_Ruta_4!G18+LR_Ruta_5!G18</f>
        <v>0</v>
      </c>
      <c r="H13" s="479">
        <f>+'Balance + PyG'!H14+LR_Ruta_1!H18+LR_Ruta_2!H18+LR_Ruta_3!H18+LR_Ruta_4!H18+LR_Ruta_5!H18</f>
        <v>0</v>
      </c>
      <c r="I13" s="479">
        <f>+'Balance + PyG'!I14+LR_Ruta_1!I18+LR_Ruta_2!I18+LR_Ruta_3!I18+LR_Ruta_4!I18+LR_Ruta_5!I18</f>
        <v>0</v>
      </c>
      <c r="J13" s="479">
        <f>+'Balance + PyG'!J14+LR_Ruta_1!J18+LR_Ruta_2!J18+LR_Ruta_3!J18+LR_Ruta_4!J18+LR_Ruta_5!J18</f>
        <v>0</v>
      </c>
      <c r="K13" s="479">
        <f>+'Balance + PyG'!K14+LR_Ruta_1!K18+LR_Ruta_2!K18+LR_Ruta_3!K18+LR_Ruta_4!K18+LR_Ruta_5!K18</f>
        <v>0</v>
      </c>
      <c r="L13" s="479">
        <f>+'Balance + PyG'!L14+LR_Ruta_1!L18+LR_Ruta_2!L18+LR_Ruta_3!L18+LR_Ruta_4!L18+LR_Ruta_5!L18</f>
        <v>0</v>
      </c>
      <c r="M13" s="479">
        <f>+'Balance + PyG'!M14+LR_Ruta_1!M18+LR_Ruta_2!M18+LR_Ruta_3!M18+LR_Ruta_4!M18+LR_Ruta_5!M18</f>
        <v>0</v>
      </c>
      <c r="N13" s="479">
        <f>+'Balance + PyG'!N14+LR_Ruta_1!N18+LR_Ruta_2!N18+LR_Ruta_3!N18+LR_Ruta_4!N18+LR_Ruta_5!N18</f>
        <v>0</v>
      </c>
      <c r="O13" s="480">
        <f>+'Balance + PyG'!O14+LR_Ruta_1!O18+LR_Ruta_2!O18+LR_Ruta_3!O18+LR_Ruta_4!O18+LR_Ruta_5!O18</f>
        <v>0</v>
      </c>
      <c r="P13" s="479">
        <f>+'Balance + PyG'!P14+LR_Ruta_1!P18+LR_Ruta_2!P18+LR_Ruta_3!P18+LR_Ruta_4!P18+LR_Ruta_5!P18</f>
        <v>0</v>
      </c>
      <c r="Q13" s="479">
        <f>+'Balance + PyG'!Q14+LR_Ruta_1!Q18+LR_Ruta_2!Q18+LR_Ruta_3!Q18+LR_Ruta_4!Q18+LR_Ruta_5!Q18</f>
        <v>0</v>
      </c>
      <c r="R13" s="479">
        <f>+'Balance + PyG'!R14+LR_Ruta_1!R18+LR_Ruta_2!R18+LR_Ruta_3!R18+LR_Ruta_4!R18+LR_Ruta_5!R18</f>
        <v>0</v>
      </c>
      <c r="S13" s="479">
        <f>+'Balance + PyG'!S14+LR_Ruta_1!S18+LR_Ruta_2!S18+LR_Ruta_3!S18+LR_Ruta_4!S18+LR_Ruta_5!S18</f>
        <v>0</v>
      </c>
      <c r="T13" s="479">
        <f>+'Balance + PyG'!T14+LR_Ruta_1!T18+LR_Ruta_2!T18+LR_Ruta_3!T18+LR_Ruta_4!T18+LR_Ruta_5!T18</f>
        <v>0</v>
      </c>
      <c r="U13" s="479">
        <f>+'Balance + PyG'!U14+LR_Ruta_1!U18+LR_Ruta_2!U18+LR_Ruta_3!U18+LR_Ruta_4!U18+LR_Ruta_5!U18</f>
        <v>0</v>
      </c>
      <c r="V13" s="479">
        <f>+'Balance + PyG'!V14+LR_Ruta_1!V18+LR_Ruta_2!V18+LR_Ruta_3!V18+LR_Ruta_4!V18+LR_Ruta_5!V18</f>
        <v>0</v>
      </c>
      <c r="W13" s="479">
        <f>+'Balance + PyG'!W14+LR_Ruta_1!W18+LR_Ruta_2!W18+LR_Ruta_3!W18+LR_Ruta_4!W18+LR_Ruta_5!W18</f>
        <v>0</v>
      </c>
      <c r="X13" s="479">
        <f>+'Balance + PyG'!X14+LR_Ruta_1!X18+LR_Ruta_2!X18+LR_Ruta_3!X18+LR_Ruta_4!X18+LR_Ruta_5!X18</f>
        <v>0</v>
      </c>
      <c r="Y13" s="479">
        <f>+'Balance + PyG'!Y14+LR_Ruta_1!Y18+LR_Ruta_2!Y18+LR_Ruta_3!Y18+LR_Ruta_4!Y18+LR_Ruta_5!Y18</f>
        <v>0</v>
      </c>
      <c r="Z13" s="479">
        <f>+'Balance + PyG'!Z14+LR_Ruta_1!Z18+LR_Ruta_2!Z18+LR_Ruta_3!Z18+LR_Ruta_4!Z18+LR_Ruta_5!Z18</f>
        <v>0</v>
      </c>
      <c r="AA13" s="479">
        <f>+'Balance + PyG'!AA14+LR_Ruta_1!AA18+LR_Ruta_2!AA18+LR_Ruta_3!AA18+LR_Ruta_4!AA18+LR_Ruta_5!AA18</f>
        <v>0</v>
      </c>
      <c r="AB13" s="479">
        <f>+'Balance + PyG'!AB14+LR_Ruta_1!AB18+LR_Ruta_2!AB18+LR_Ruta_3!AB18+LR_Ruta_4!AB18+LR_Ruta_5!AB18</f>
        <v>0</v>
      </c>
      <c r="AC13" s="479">
        <f>+'Balance + PyG'!AC14+LR_Ruta_1!AC18+LR_Ruta_2!AC18+LR_Ruta_3!AC18+LR_Ruta_4!AC18+LR_Ruta_5!AC18</f>
        <v>0</v>
      </c>
      <c r="AD13" s="479">
        <f>+'Balance + PyG'!AD14+LR_Ruta_1!AD18+LR_Ruta_2!AD18+LR_Ruta_3!AD18+LR_Ruta_4!AD18+LR_Ruta_5!AD18</f>
        <v>0</v>
      </c>
      <c r="AE13" s="479">
        <f>+'Balance + PyG'!AE14+LR_Ruta_1!AE18+LR_Ruta_2!AE18+LR_Ruta_3!AE18+LR_Ruta_4!AE18+LR_Ruta_5!AE18</f>
        <v>0</v>
      </c>
      <c r="AF13" s="479">
        <f>+'Balance + PyG'!AF14+LR_Ruta_1!AF18+LR_Ruta_2!AF18+LR_Ruta_3!AF18+LR_Ruta_4!AF18+LR_Ruta_5!AF18</f>
        <v>0</v>
      </c>
      <c r="AG13" s="479">
        <f>+'Balance + PyG'!AG14+LR_Ruta_1!AG18+LR_Ruta_2!AG18+LR_Ruta_3!AG18+LR_Ruta_4!AG18+LR_Ruta_5!AG18</f>
        <v>0</v>
      </c>
      <c r="AH13" s="479">
        <f>+'Balance + PyG'!AH14+LR_Ruta_1!AH18+LR_Ruta_2!AH18+LR_Ruta_3!AH18+LR_Ruta_4!AH18+LR_Ruta_5!AH18</f>
        <v>0</v>
      </c>
      <c r="AI13" s="479">
        <f>+'Balance + PyG'!AI14+LR_Ruta_1!AI18+LR_Ruta_2!AI18+LR_Ruta_3!AI18+LR_Ruta_4!AI18+LR_Ruta_5!AI18</f>
        <v>0</v>
      </c>
      <c r="AJ13" s="479">
        <f>+'Balance + PyG'!AJ14+LR_Ruta_1!AJ18+LR_Ruta_2!AJ18+LR_Ruta_3!AJ18+LR_Ruta_4!AJ18+LR_Ruta_5!AJ18</f>
        <v>0</v>
      </c>
      <c r="AK13" s="479">
        <f>+'Balance + PyG'!AK14+LR_Ruta_1!AK18+LR_Ruta_2!AK18+LR_Ruta_3!AK18+LR_Ruta_4!AK18+LR_Ruta_5!AK18</f>
        <v>0</v>
      </c>
      <c r="AL13" s="481">
        <f>+'Balance + PyG'!AL14+LR_Ruta_1!AL18+LR_Ruta_2!AL18+LR_Ruta_3!AL18+LR_Ruta_4!AL18+LR_Ruta_5!AL18</f>
        <v>0</v>
      </c>
    </row>
    <row r="14" spans="1:38" x14ac:dyDescent="0.25">
      <c r="A14" s="445"/>
      <c r="B14" s="463" t="s">
        <v>114</v>
      </c>
      <c r="C14" s="478">
        <f>+'Balance + PyG'!C15+LR_Ruta_1!C19+LR_Ruta_2!C19+LR_Ruta_3!C19+LR_Ruta_4!C19+LR_Ruta_5!C19</f>
        <v>0</v>
      </c>
      <c r="D14" s="479">
        <f>+'Balance + PyG'!D15+LR_Ruta_1!D19+LR_Ruta_2!D19+LR_Ruta_3!D19+LR_Ruta_4!D19+LR_Ruta_5!D19</f>
        <v>0</v>
      </c>
      <c r="E14" s="479">
        <f>+'Balance + PyG'!E15+LR_Ruta_1!E19+LR_Ruta_2!E19+LR_Ruta_3!E19+LR_Ruta_4!E19+LR_Ruta_5!E19</f>
        <v>0</v>
      </c>
      <c r="F14" s="479">
        <f>+'Balance + PyG'!F15+LR_Ruta_1!F19+LR_Ruta_2!F19+LR_Ruta_3!F19+LR_Ruta_4!F19+LR_Ruta_5!F19</f>
        <v>0</v>
      </c>
      <c r="G14" s="479">
        <f>+'Balance + PyG'!G15+LR_Ruta_1!G19+LR_Ruta_2!G19+LR_Ruta_3!G19+LR_Ruta_4!G19+LR_Ruta_5!G19</f>
        <v>0</v>
      </c>
      <c r="H14" s="479">
        <f>+'Balance + PyG'!H15+LR_Ruta_1!H19+LR_Ruta_2!H19+LR_Ruta_3!H19+LR_Ruta_4!H19+LR_Ruta_5!H19</f>
        <v>0</v>
      </c>
      <c r="I14" s="479">
        <f>+'Balance + PyG'!I15+LR_Ruta_1!I19+LR_Ruta_2!I19+LR_Ruta_3!I19+LR_Ruta_4!I19+LR_Ruta_5!I19</f>
        <v>0</v>
      </c>
      <c r="J14" s="479">
        <f>+'Balance + PyG'!J15+LR_Ruta_1!J19+LR_Ruta_2!J19+LR_Ruta_3!J19+LR_Ruta_4!J19+LR_Ruta_5!J19</f>
        <v>0</v>
      </c>
      <c r="K14" s="479">
        <f>+'Balance + PyG'!K15+LR_Ruta_1!K19+LR_Ruta_2!K19+LR_Ruta_3!K19+LR_Ruta_4!K19+LR_Ruta_5!K19</f>
        <v>0</v>
      </c>
      <c r="L14" s="479">
        <f>+'Balance + PyG'!L15+LR_Ruta_1!L19+LR_Ruta_2!L19+LR_Ruta_3!L19+LR_Ruta_4!L19+LR_Ruta_5!L19</f>
        <v>0</v>
      </c>
      <c r="M14" s="479">
        <f>+'Balance + PyG'!M15+LR_Ruta_1!M19+LR_Ruta_2!M19+LR_Ruta_3!M19+LR_Ruta_4!M19+LR_Ruta_5!M19</f>
        <v>0</v>
      </c>
      <c r="N14" s="479">
        <f>+'Balance + PyG'!N15+LR_Ruta_1!N19+LR_Ruta_2!N19+LR_Ruta_3!N19+LR_Ruta_4!N19+LR_Ruta_5!N19</f>
        <v>0</v>
      </c>
      <c r="O14" s="480">
        <f>+'Balance + PyG'!O15+LR_Ruta_1!O19+LR_Ruta_2!O19+LR_Ruta_3!O19+LR_Ruta_4!O19+LR_Ruta_5!O19</f>
        <v>0</v>
      </c>
      <c r="P14" s="479">
        <f>+'Balance + PyG'!P15+LR_Ruta_1!P19+LR_Ruta_2!P19+LR_Ruta_3!P19+LR_Ruta_4!P19+LR_Ruta_5!P19</f>
        <v>0</v>
      </c>
      <c r="Q14" s="479">
        <f>+'Balance + PyG'!Q15+LR_Ruta_1!Q19+LR_Ruta_2!Q19+LR_Ruta_3!Q19+LR_Ruta_4!Q19+LR_Ruta_5!Q19</f>
        <v>0</v>
      </c>
      <c r="R14" s="479">
        <f>+'Balance + PyG'!R15+LR_Ruta_1!R19+LR_Ruta_2!R19+LR_Ruta_3!R19+LR_Ruta_4!R19+LR_Ruta_5!R19</f>
        <v>0</v>
      </c>
      <c r="S14" s="479">
        <f>+'Balance + PyG'!S15+LR_Ruta_1!S19+LR_Ruta_2!S19+LR_Ruta_3!S19+LR_Ruta_4!S19+LR_Ruta_5!S19</f>
        <v>0</v>
      </c>
      <c r="T14" s="479">
        <f>+'Balance + PyG'!T15+LR_Ruta_1!T19+LR_Ruta_2!T19+LR_Ruta_3!T19+LR_Ruta_4!T19+LR_Ruta_5!T19</f>
        <v>0</v>
      </c>
      <c r="U14" s="479">
        <f>+'Balance + PyG'!U15+LR_Ruta_1!U19+LR_Ruta_2!U19+LR_Ruta_3!U19+LR_Ruta_4!U19+LR_Ruta_5!U19</f>
        <v>0</v>
      </c>
      <c r="V14" s="479">
        <f>+'Balance + PyG'!V15+LR_Ruta_1!V19+LR_Ruta_2!V19+LR_Ruta_3!V19+LR_Ruta_4!V19+LR_Ruta_5!V19</f>
        <v>0</v>
      </c>
      <c r="W14" s="479">
        <f>+'Balance + PyG'!W15+LR_Ruta_1!W19+LR_Ruta_2!W19+LR_Ruta_3!W19+LR_Ruta_4!W19+LR_Ruta_5!W19</f>
        <v>0</v>
      </c>
      <c r="X14" s="479">
        <f>+'Balance + PyG'!X15+LR_Ruta_1!X19+LR_Ruta_2!X19+LR_Ruta_3!X19+LR_Ruta_4!X19+LR_Ruta_5!X19</f>
        <v>0</v>
      </c>
      <c r="Y14" s="479">
        <f>+'Balance + PyG'!Y15+LR_Ruta_1!Y19+LR_Ruta_2!Y19+LR_Ruta_3!Y19+LR_Ruta_4!Y19+LR_Ruta_5!Y19</f>
        <v>0</v>
      </c>
      <c r="Z14" s="479">
        <f>+'Balance + PyG'!Z15+LR_Ruta_1!Z19+LR_Ruta_2!Z19+LR_Ruta_3!Z19+LR_Ruta_4!Z19+LR_Ruta_5!Z19</f>
        <v>0</v>
      </c>
      <c r="AA14" s="479">
        <f>+'Balance + PyG'!AA15+LR_Ruta_1!AA19+LR_Ruta_2!AA19+LR_Ruta_3!AA19+LR_Ruta_4!AA19+LR_Ruta_5!AA19</f>
        <v>0</v>
      </c>
      <c r="AB14" s="479">
        <f>+'Balance + PyG'!AB15+LR_Ruta_1!AB19+LR_Ruta_2!AB19+LR_Ruta_3!AB19+LR_Ruta_4!AB19+LR_Ruta_5!AB19</f>
        <v>0</v>
      </c>
      <c r="AC14" s="479">
        <f>+'Balance + PyG'!AC15+LR_Ruta_1!AC19+LR_Ruta_2!AC19+LR_Ruta_3!AC19+LR_Ruta_4!AC19+LR_Ruta_5!AC19</f>
        <v>0</v>
      </c>
      <c r="AD14" s="479">
        <f>+'Balance + PyG'!AD15+LR_Ruta_1!AD19+LR_Ruta_2!AD19+LR_Ruta_3!AD19+LR_Ruta_4!AD19+LR_Ruta_5!AD19</f>
        <v>0</v>
      </c>
      <c r="AE14" s="479">
        <f>+'Balance + PyG'!AE15+LR_Ruta_1!AE19+LR_Ruta_2!AE19+LR_Ruta_3!AE19+LR_Ruta_4!AE19+LR_Ruta_5!AE19</f>
        <v>0</v>
      </c>
      <c r="AF14" s="479">
        <f>+'Balance + PyG'!AF15+LR_Ruta_1!AF19+LR_Ruta_2!AF19+LR_Ruta_3!AF19+LR_Ruta_4!AF19+LR_Ruta_5!AF19</f>
        <v>0</v>
      </c>
      <c r="AG14" s="479">
        <f>+'Balance + PyG'!AG15+LR_Ruta_1!AG19+LR_Ruta_2!AG19+LR_Ruta_3!AG19+LR_Ruta_4!AG19+LR_Ruta_5!AG19</f>
        <v>0</v>
      </c>
      <c r="AH14" s="479">
        <f>+'Balance + PyG'!AH15+LR_Ruta_1!AH19+LR_Ruta_2!AH19+LR_Ruta_3!AH19+LR_Ruta_4!AH19+LR_Ruta_5!AH19</f>
        <v>0</v>
      </c>
      <c r="AI14" s="479">
        <f>+'Balance + PyG'!AI15+LR_Ruta_1!AI19+LR_Ruta_2!AI19+LR_Ruta_3!AI19+LR_Ruta_4!AI19+LR_Ruta_5!AI19</f>
        <v>0</v>
      </c>
      <c r="AJ14" s="479">
        <f>+'Balance + PyG'!AJ15+LR_Ruta_1!AJ19+LR_Ruta_2!AJ19+LR_Ruta_3!AJ19+LR_Ruta_4!AJ19+LR_Ruta_5!AJ19</f>
        <v>0</v>
      </c>
      <c r="AK14" s="479">
        <f>+'Balance + PyG'!AK15+LR_Ruta_1!AK19+LR_Ruta_2!AK19+LR_Ruta_3!AK19+LR_Ruta_4!AK19+LR_Ruta_5!AK19</f>
        <v>0</v>
      </c>
      <c r="AL14" s="481">
        <f>+'Balance + PyG'!AL15+LR_Ruta_1!AL19+LR_Ruta_2!AL19+LR_Ruta_3!AL19+LR_Ruta_4!AL19+LR_Ruta_5!AL19</f>
        <v>0</v>
      </c>
    </row>
    <row r="15" spans="1:38" x14ac:dyDescent="0.25">
      <c r="A15" s="445"/>
      <c r="B15" s="463" t="s">
        <v>115</v>
      </c>
      <c r="C15" s="478">
        <f>+'Balance + PyG'!C16+LR_Ruta_1!C20+LR_Ruta_2!C20+LR_Ruta_3!C20+LR_Ruta_4!C20+LR_Ruta_5!C20</f>
        <v>0</v>
      </c>
      <c r="D15" s="479">
        <f>+'Balance + PyG'!D16+LR_Ruta_1!D20+LR_Ruta_2!D20+LR_Ruta_3!D20+LR_Ruta_4!D20+LR_Ruta_5!D20</f>
        <v>0</v>
      </c>
      <c r="E15" s="479">
        <f>+'Balance + PyG'!E16+LR_Ruta_1!E20+LR_Ruta_2!E20+LR_Ruta_3!E20+LR_Ruta_4!E20+LR_Ruta_5!E20</f>
        <v>0</v>
      </c>
      <c r="F15" s="479">
        <f>+'Balance + PyG'!F16+LR_Ruta_1!F20+LR_Ruta_2!F20+LR_Ruta_3!F20+LR_Ruta_4!F20+LR_Ruta_5!F20</f>
        <v>0</v>
      </c>
      <c r="G15" s="479">
        <f>+'Balance + PyG'!G16+LR_Ruta_1!G20+LR_Ruta_2!G20+LR_Ruta_3!G20+LR_Ruta_4!G20+LR_Ruta_5!G20</f>
        <v>0</v>
      </c>
      <c r="H15" s="479">
        <f>+'Balance + PyG'!H16+LR_Ruta_1!H20+LR_Ruta_2!H20+LR_Ruta_3!H20+LR_Ruta_4!H20+LR_Ruta_5!H20</f>
        <v>0</v>
      </c>
      <c r="I15" s="479">
        <f>+'Balance + PyG'!I16+LR_Ruta_1!I20+LR_Ruta_2!I20+LR_Ruta_3!I20+LR_Ruta_4!I20+LR_Ruta_5!I20</f>
        <v>0</v>
      </c>
      <c r="J15" s="479">
        <f>+'Balance + PyG'!J16+LR_Ruta_1!J20+LR_Ruta_2!J20+LR_Ruta_3!J20+LR_Ruta_4!J20+LR_Ruta_5!J20</f>
        <v>0</v>
      </c>
      <c r="K15" s="479">
        <f>+'Balance + PyG'!K16+LR_Ruta_1!K20+LR_Ruta_2!K20+LR_Ruta_3!K20+LR_Ruta_4!K20+LR_Ruta_5!K20</f>
        <v>0</v>
      </c>
      <c r="L15" s="479">
        <f>+'Balance + PyG'!L16+LR_Ruta_1!L20+LR_Ruta_2!L20+LR_Ruta_3!L20+LR_Ruta_4!L20+LR_Ruta_5!L20</f>
        <v>0</v>
      </c>
      <c r="M15" s="479">
        <f>+'Balance + PyG'!M16+LR_Ruta_1!M20+LR_Ruta_2!M20+LR_Ruta_3!M20+LR_Ruta_4!M20+LR_Ruta_5!M20</f>
        <v>0</v>
      </c>
      <c r="N15" s="479">
        <f>+'Balance + PyG'!N16+LR_Ruta_1!N20+LR_Ruta_2!N20+LR_Ruta_3!N20+LR_Ruta_4!N20+LR_Ruta_5!N20</f>
        <v>0</v>
      </c>
      <c r="O15" s="480">
        <f>+'Balance + PyG'!O16+LR_Ruta_1!O20+LR_Ruta_2!O20+LR_Ruta_3!O20+LR_Ruta_4!O20+LR_Ruta_5!O20</f>
        <v>0</v>
      </c>
      <c r="P15" s="479">
        <f>+'Balance + PyG'!P16+LR_Ruta_1!P20+LR_Ruta_2!P20+LR_Ruta_3!P20+LR_Ruta_4!P20+LR_Ruta_5!P20</f>
        <v>0</v>
      </c>
      <c r="Q15" s="479">
        <f>+'Balance + PyG'!Q16+LR_Ruta_1!Q20+LR_Ruta_2!Q20+LR_Ruta_3!Q20+LR_Ruta_4!Q20+LR_Ruta_5!Q20</f>
        <v>0</v>
      </c>
      <c r="R15" s="479">
        <f>+'Balance + PyG'!R16+LR_Ruta_1!R20+LR_Ruta_2!R20+LR_Ruta_3!R20+LR_Ruta_4!R20+LR_Ruta_5!R20</f>
        <v>0</v>
      </c>
      <c r="S15" s="479">
        <f>+'Balance + PyG'!S16+LR_Ruta_1!S20+LR_Ruta_2!S20+LR_Ruta_3!S20+LR_Ruta_4!S20+LR_Ruta_5!S20</f>
        <v>0</v>
      </c>
      <c r="T15" s="479">
        <f>+'Balance + PyG'!T16+LR_Ruta_1!T20+LR_Ruta_2!T20+LR_Ruta_3!T20+LR_Ruta_4!T20+LR_Ruta_5!T20</f>
        <v>0</v>
      </c>
      <c r="U15" s="479">
        <f>+'Balance + PyG'!U16+LR_Ruta_1!U20+LR_Ruta_2!U20+LR_Ruta_3!U20+LR_Ruta_4!U20+LR_Ruta_5!U20</f>
        <v>0</v>
      </c>
      <c r="V15" s="479">
        <f>+'Balance + PyG'!V16+LR_Ruta_1!V20+LR_Ruta_2!V20+LR_Ruta_3!V20+LR_Ruta_4!V20+LR_Ruta_5!V20</f>
        <v>0</v>
      </c>
      <c r="W15" s="479">
        <f>+'Balance + PyG'!W16+LR_Ruta_1!W20+LR_Ruta_2!W20+LR_Ruta_3!W20+LR_Ruta_4!W20+LR_Ruta_5!W20</f>
        <v>0</v>
      </c>
      <c r="X15" s="479">
        <f>+'Balance + PyG'!X16+LR_Ruta_1!X20+LR_Ruta_2!X20+LR_Ruta_3!X20+LR_Ruta_4!X20+LR_Ruta_5!X20</f>
        <v>0</v>
      </c>
      <c r="Y15" s="479">
        <f>+'Balance + PyG'!Y16+LR_Ruta_1!Y20+LR_Ruta_2!Y20+LR_Ruta_3!Y20+LR_Ruta_4!Y20+LR_Ruta_5!Y20</f>
        <v>0</v>
      </c>
      <c r="Z15" s="479">
        <f>+'Balance + PyG'!Z16+LR_Ruta_1!Z20+LR_Ruta_2!Z20+LR_Ruta_3!Z20+LR_Ruta_4!Z20+LR_Ruta_5!Z20</f>
        <v>0</v>
      </c>
      <c r="AA15" s="479">
        <f>+'Balance + PyG'!AA16+LR_Ruta_1!AA20+LR_Ruta_2!AA20+LR_Ruta_3!AA20+LR_Ruta_4!AA20+LR_Ruta_5!AA20</f>
        <v>0</v>
      </c>
      <c r="AB15" s="479">
        <f>+'Balance + PyG'!AB16+LR_Ruta_1!AB20+LR_Ruta_2!AB20+LR_Ruta_3!AB20+LR_Ruta_4!AB20+LR_Ruta_5!AB20</f>
        <v>0</v>
      </c>
      <c r="AC15" s="479">
        <f>+'Balance + PyG'!AC16+LR_Ruta_1!AC20+LR_Ruta_2!AC20+LR_Ruta_3!AC20+LR_Ruta_4!AC20+LR_Ruta_5!AC20</f>
        <v>0</v>
      </c>
      <c r="AD15" s="479">
        <f>+'Balance + PyG'!AD16+LR_Ruta_1!AD20+LR_Ruta_2!AD20+LR_Ruta_3!AD20+LR_Ruta_4!AD20+LR_Ruta_5!AD20</f>
        <v>0</v>
      </c>
      <c r="AE15" s="479">
        <f>+'Balance + PyG'!AE16+LR_Ruta_1!AE20+LR_Ruta_2!AE20+LR_Ruta_3!AE20+LR_Ruta_4!AE20+LR_Ruta_5!AE20</f>
        <v>0</v>
      </c>
      <c r="AF15" s="479">
        <f>+'Balance + PyG'!AF16+LR_Ruta_1!AF20+LR_Ruta_2!AF20+LR_Ruta_3!AF20+LR_Ruta_4!AF20+LR_Ruta_5!AF20</f>
        <v>0</v>
      </c>
      <c r="AG15" s="479">
        <f>+'Balance + PyG'!AG16+LR_Ruta_1!AG20+LR_Ruta_2!AG20+LR_Ruta_3!AG20+LR_Ruta_4!AG20+LR_Ruta_5!AG20</f>
        <v>0</v>
      </c>
      <c r="AH15" s="479">
        <f>+'Balance + PyG'!AH16+LR_Ruta_1!AH20+LR_Ruta_2!AH20+LR_Ruta_3!AH20+LR_Ruta_4!AH20+LR_Ruta_5!AH20</f>
        <v>0</v>
      </c>
      <c r="AI15" s="479">
        <f>+'Balance + PyG'!AI16+LR_Ruta_1!AI20+LR_Ruta_2!AI20+LR_Ruta_3!AI20+LR_Ruta_4!AI20+LR_Ruta_5!AI20</f>
        <v>0</v>
      </c>
      <c r="AJ15" s="479">
        <f>+'Balance + PyG'!AJ16+LR_Ruta_1!AJ20+LR_Ruta_2!AJ20+LR_Ruta_3!AJ20+LR_Ruta_4!AJ20+LR_Ruta_5!AJ20</f>
        <v>0</v>
      </c>
      <c r="AK15" s="479">
        <f>+'Balance + PyG'!AK16+LR_Ruta_1!AK20+LR_Ruta_2!AK20+LR_Ruta_3!AK20+LR_Ruta_4!AK20+LR_Ruta_5!AK20</f>
        <v>0</v>
      </c>
      <c r="AL15" s="481">
        <f>+'Balance + PyG'!AL16+LR_Ruta_1!AL20+LR_Ruta_2!AL20+LR_Ruta_3!AL20+LR_Ruta_4!AL20+LR_Ruta_5!AL20</f>
        <v>0</v>
      </c>
    </row>
    <row r="16" spans="1:38" x14ac:dyDescent="0.25">
      <c r="A16" s="445"/>
      <c r="B16" s="463" t="s">
        <v>116</v>
      </c>
      <c r="C16" s="478">
        <f>+'Balance + PyG'!C17+LR_Ruta_1!C21+LR_Ruta_2!C21+LR_Ruta_3!C21+LR_Ruta_4!C21+LR_Ruta_5!C21</f>
        <v>0</v>
      </c>
      <c r="D16" s="479">
        <f>+'Balance + PyG'!D17+LR_Ruta_1!D21+LR_Ruta_2!D21+LR_Ruta_3!D21+LR_Ruta_4!D21+LR_Ruta_5!D21</f>
        <v>0</v>
      </c>
      <c r="E16" s="479">
        <f>+'Balance + PyG'!E17+LR_Ruta_1!E21+LR_Ruta_2!E21+LR_Ruta_3!E21+LR_Ruta_4!E21+LR_Ruta_5!E21</f>
        <v>0</v>
      </c>
      <c r="F16" s="479">
        <f>+'Balance + PyG'!F17+LR_Ruta_1!F21+LR_Ruta_2!F21+LR_Ruta_3!F21+LR_Ruta_4!F21+LR_Ruta_5!F21</f>
        <v>0</v>
      </c>
      <c r="G16" s="479">
        <f>+'Balance + PyG'!G17+LR_Ruta_1!G21+LR_Ruta_2!G21+LR_Ruta_3!G21+LR_Ruta_4!G21+LR_Ruta_5!G21</f>
        <v>0</v>
      </c>
      <c r="H16" s="479">
        <f>+'Balance + PyG'!H17+LR_Ruta_1!H21+LR_Ruta_2!H21+LR_Ruta_3!H21+LR_Ruta_4!H21+LR_Ruta_5!H21</f>
        <v>0</v>
      </c>
      <c r="I16" s="479">
        <f>+'Balance + PyG'!I17+LR_Ruta_1!I21+LR_Ruta_2!I21+LR_Ruta_3!I21+LR_Ruta_4!I21+LR_Ruta_5!I21</f>
        <v>0</v>
      </c>
      <c r="J16" s="479">
        <f>+'Balance + PyG'!J17+LR_Ruta_1!J21+LR_Ruta_2!J21+LR_Ruta_3!J21+LR_Ruta_4!J21+LR_Ruta_5!J21</f>
        <v>0</v>
      </c>
      <c r="K16" s="479">
        <f>+'Balance + PyG'!K17+LR_Ruta_1!K21+LR_Ruta_2!K21+LR_Ruta_3!K21+LR_Ruta_4!K21+LR_Ruta_5!K21</f>
        <v>0</v>
      </c>
      <c r="L16" s="479">
        <f>+'Balance + PyG'!L17+LR_Ruta_1!L21+LR_Ruta_2!L21+LR_Ruta_3!L21+LR_Ruta_4!L21+LR_Ruta_5!L21</f>
        <v>0</v>
      </c>
      <c r="M16" s="479">
        <f>+'Balance + PyG'!M17+LR_Ruta_1!M21+LR_Ruta_2!M21+LR_Ruta_3!M21+LR_Ruta_4!M21+LR_Ruta_5!M21</f>
        <v>0</v>
      </c>
      <c r="N16" s="479">
        <f>+'Balance + PyG'!N17+LR_Ruta_1!N21+LR_Ruta_2!N21+LR_Ruta_3!N21+LR_Ruta_4!N21+LR_Ruta_5!N21</f>
        <v>0</v>
      </c>
      <c r="O16" s="480">
        <f>+'Balance + PyG'!O17+LR_Ruta_1!O21+LR_Ruta_2!O21+LR_Ruta_3!O21+LR_Ruta_4!O21+LR_Ruta_5!O21</f>
        <v>0</v>
      </c>
      <c r="P16" s="479">
        <f>+'Balance + PyG'!P17+LR_Ruta_1!P21+LR_Ruta_2!P21+LR_Ruta_3!P21+LR_Ruta_4!P21+LR_Ruta_5!P21</f>
        <v>0</v>
      </c>
      <c r="Q16" s="479">
        <f>+'Balance + PyG'!Q17+LR_Ruta_1!Q21+LR_Ruta_2!Q21+LR_Ruta_3!Q21+LR_Ruta_4!Q21+LR_Ruta_5!Q21</f>
        <v>0</v>
      </c>
      <c r="R16" s="479">
        <f>+'Balance + PyG'!R17+LR_Ruta_1!R21+LR_Ruta_2!R21+LR_Ruta_3!R21+LR_Ruta_4!R21+LR_Ruta_5!R21</f>
        <v>0</v>
      </c>
      <c r="S16" s="479">
        <f>+'Balance + PyG'!S17+LR_Ruta_1!S21+LR_Ruta_2!S21+LR_Ruta_3!S21+LR_Ruta_4!S21+LR_Ruta_5!S21</f>
        <v>0</v>
      </c>
      <c r="T16" s="479">
        <f>+'Balance + PyG'!T17+LR_Ruta_1!T21+LR_Ruta_2!T21+LR_Ruta_3!T21+LR_Ruta_4!T21+LR_Ruta_5!T21</f>
        <v>0</v>
      </c>
      <c r="U16" s="479">
        <f>+'Balance + PyG'!U17+LR_Ruta_1!U21+LR_Ruta_2!U21+LR_Ruta_3!U21+LR_Ruta_4!U21+LR_Ruta_5!U21</f>
        <v>0</v>
      </c>
      <c r="V16" s="479">
        <f>+'Balance + PyG'!V17+LR_Ruta_1!V21+LR_Ruta_2!V21+LR_Ruta_3!V21+LR_Ruta_4!V21+LR_Ruta_5!V21</f>
        <v>0</v>
      </c>
      <c r="W16" s="479">
        <f>+'Balance + PyG'!W17+LR_Ruta_1!W21+LR_Ruta_2!W21+LR_Ruta_3!W21+LR_Ruta_4!W21+LR_Ruta_5!W21</f>
        <v>0</v>
      </c>
      <c r="X16" s="479">
        <f>+'Balance + PyG'!X17+LR_Ruta_1!X21+LR_Ruta_2!X21+LR_Ruta_3!X21+LR_Ruta_4!X21+LR_Ruta_5!X21</f>
        <v>0</v>
      </c>
      <c r="Y16" s="479">
        <f>+'Balance + PyG'!Y17+LR_Ruta_1!Y21+LR_Ruta_2!Y21+LR_Ruta_3!Y21+LR_Ruta_4!Y21+LR_Ruta_5!Y21</f>
        <v>0</v>
      </c>
      <c r="Z16" s="479">
        <f>+'Balance + PyG'!Z17+LR_Ruta_1!Z21+LR_Ruta_2!Z21+LR_Ruta_3!Z21+LR_Ruta_4!Z21+LR_Ruta_5!Z21</f>
        <v>0</v>
      </c>
      <c r="AA16" s="479">
        <f>+'Balance + PyG'!AA17+LR_Ruta_1!AA21+LR_Ruta_2!AA21+LR_Ruta_3!AA21+LR_Ruta_4!AA21+LR_Ruta_5!AA21</f>
        <v>0</v>
      </c>
      <c r="AB16" s="479">
        <f>+'Balance + PyG'!AB17+LR_Ruta_1!AB21+LR_Ruta_2!AB21+LR_Ruta_3!AB21+LR_Ruta_4!AB21+LR_Ruta_5!AB21</f>
        <v>0</v>
      </c>
      <c r="AC16" s="479">
        <f>+'Balance + PyG'!AC17+LR_Ruta_1!AC21+LR_Ruta_2!AC21+LR_Ruta_3!AC21+LR_Ruta_4!AC21+LR_Ruta_5!AC21</f>
        <v>0</v>
      </c>
      <c r="AD16" s="479">
        <f>+'Balance + PyG'!AD17+LR_Ruta_1!AD21+LR_Ruta_2!AD21+LR_Ruta_3!AD21+LR_Ruta_4!AD21+LR_Ruta_5!AD21</f>
        <v>0</v>
      </c>
      <c r="AE16" s="479">
        <f>+'Balance + PyG'!AE17+LR_Ruta_1!AE21+LR_Ruta_2!AE21+LR_Ruta_3!AE21+LR_Ruta_4!AE21+LR_Ruta_5!AE21</f>
        <v>0</v>
      </c>
      <c r="AF16" s="479">
        <f>+'Balance + PyG'!AF17+LR_Ruta_1!AF21+LR_Ruta_2!AF21+LR_Ruta_3!AF21+LR_Ruta_4!AF21+LR_Ruta_5!AF21</f>
        <v>0</v>
      </c>
      <c r="AG16" s="479">
        <f>+'Balance + PyG'!AG17+LR_Ruta_1!AG21+LR_Ruta_2!AG21+LR_Ruta_3!AG21+LR_Ruta_4!AG21+LR_Ruta_5!AG21</f>
        <v>0</v>
      </c>
      <c r="AH16" s="479">
        <f>+'Balance + PyG'!AH17+LR_Ruta_1!AH21+LR_Ruta_2!AH21+LR_Ruta_3!AH21+LR_Ruta_4!AH21+LR_Ruta_5!AH21</f>
        <v>0</v>
      </c>
      <c r="AI16" s="479">
        <f>+'Balance + PyG'!AI17+LR_Ruta_1!AI21+LR_Ruta_2!AI21+LR_Ruta_3!AI21+LR_Ruta_4!AI21+LR_Ruta_5!AI21</f>
        <v>0</v>
      </c>
      <c r="AJ16" s="479">
        <f>+'Balance + PyG'!AJ17+LR_Ruta_1!AJ21+LR_Ruta_2!AJ21+LR_Ruta_3!AJ21+LR_Ruta_4!AJ21+LR_Ruta_5!AJ21</f>
        <v>0</v>
      </c>
      <c r="AK16" s="479">
        <f>+'Balance + PyG'!AK17+LR_Ruta_1!AK21+LR_Ruta_2!AK21+LR_Ruta_3!AK21+LR_Ruta_4!AK21+LR_Ruta_5!AK21</f>
        <v>0</v>
      </c>
      <c r="AL16" s="481">
        <f>+'Balance + PyG'!AL17+LR_Ruta_1!AL21+LR_Ruta_2!AL21+LR_Ruta_3!AL21+LR_Ruta_4!AL21+LR_Ruta_5!AL21</f>
        <v>0</v>
      </c>
    </row>
    <row r="17" spans="1:38" x14ac:dyDescent="0.25">
      <c r="A17" s="445"/>
      <c r="B17" s="463" t="s">
        <v>117</v>
      </c>
      <c r="C17" s="478">
        <f>+'Balance + PyG'!C18+LR_Ruta_1!C22+LR_Ruta_2!C22+LR_Ruta_3!C22+LR_Ruta_4!C22+LR_Ruta_5!C22</f>
        <v>0</v>
      </c>
      <c r="D17" s="479">
        <f>+'Balance + PyG'!D18+LR_Ruta_1!D22+LR_Ruta_2!D22+LR_Ruta_3!D22+LR_Ruta_4!D22+LR_Ruta_5!D22</f>
        <v>0</v>
      </c>
      <c r="E17" s="479">
        <f>+'Balance + PyG'!E18+LR_Ruta_1!E22+LR_Ruta_2!E22+LR_Ruta_3!E22+LR_Ruta_4!E22+LR_Ruta_5!E22</f>
        <v>0</v>
      </c>
      <c r="F17" s="479">
        <f>+'Balance + PyG'!F18+LR_Ruta_1!F22+LR_Ruta_2!F22+LR_Ruta_3!F22+LR_Ruta_4!F22+LR_Ruta_5!F22</f>
        <v>0</v>
      </c>
      <c r="G17" s="479">
        <f>+'Balance + PyG'!G18+LR_Ruta_1!G22+LR_Ruta_2!G22+LR_Ruta_3!G22+LR_Ruta_4!G22+LR_Ruta_5!G22</f>
        <v>0</v>
      </c>
      <c r="H17" s="479">
        <f>+'Balance + PyG'!H18+LR_Ruta_1!H22+LR_Ruta_2!H22+LR_Ruta_3!H22+LR_Ruta_4!H22+LR_Ruta_5!H22</f>
        <v>0</v>
      </c>
      <c r="I17" s="479">
        <f>+'Balance + PyG'!I18+LR_Ruta_1!I22+LR_Ruta_2!I22+LR_Ruta_3!I22+LR_Ruta_4!I22+LR_Ruta_5!I22</f>
        <v>0</v>
      </c>
      <c r="J17" s="479">
        <f>+'Balance + PyG'!J18+LR_Ruta_1!J22+LR_Ruta_2!J22+LR_Ruta_3!J22+LR_Ruta_4!J22+LR_Ruta_5!J22</f>
        <v>0</v>
      </c>
      <c r="K17" s="479">
        <f>+'Balance + PyG'!K18+LR_Ruta_1!K22+LR_Ruta_2!K22+LR_Ruta_3!K22+LR_Ruta_4!K22+LR_Ruta_5!K22</f>
        <v>0</v>
      </c>
      <c r="L17" s="479">
        <f>+'Balance + PyG'!L18+LR_Ruta_1!L22+LR_Ruta_2!L22+LR_Ruta_3!L22+LR_Ruta_4!L22+LR_Ruta_5!L22</f>
        <v>0</v>
      </c>
      <c r="M17" s="479">
        <f>+'Balance + PyG'!M18+LR_Ruta_1!M22+LR_Ruta_2!M22+LR_Ruta_3!M22+LR_Ruta_4!M22+LR_Ruta_5!M22</f>
        <v>0</v>
      </c>
      <c r="N17" s="479">
        <f>+'Balance + PyG'!N18+LR_Ruta_1!N22+LR_Ruta_2!N22+LR_Ruta_3!N22+LR_Ruta_4!N22+LR_Ruta_5!N22</f>
        <v>0</v>
      </c>
      <c r="O17" s="480">
        <f>+'Balance + PyG'!O18+LR_Ruta_1!O22+LR_Ruta_2!O22+LR_Ruta_3!O22+LR_Ruta_4!O22+LR_Ruta_5!O22</f>
        <v>0</v>
      </c>
      <c r="P17" s="479">
        <f>+'Balance + PyG'!P18+LR_Ruta_1!P22+LR_Ruta_2!P22+LR_Ruta_3!P22+LR_Ruta_4!P22+LR_Ruta_5!P22</f>
        <v>0</v>
      </c>
      <c r="Q17" s="479">
        <f>+'Balance + PyG'!Q18+LR_Ruta_1!Q22+LR_Ruta_2!Q22+LR_Ruta_3!Q22+LR_Ruta_4!Q22+LR_Ruta_5!Q22</f>
        <v>0</v>
      </c>
      <c r="R17" s="479">
        <f>+'Balance + PyG'!R18+LR_Ruta_1!R22+LR_Ruta_2!R22+LR_Ruta_3!R22+LR_Ruta_4!R22+LR_Ruta_5!R22</f>
        <v>0</v>
      </c>
      <c r="S17" s="479">
        <f>+'Balance + PyG'!S18+LR_Ruta_1!S22+LR_Ruta_2!S22+LR_Ruta_3!S22+LR_Ruta_4!S22+LR_Ruta_5!S22</f>
        <v>0</v>
      </c>
      <c r="T17" s="479">
        <f>+'Balance + PyG'!T18+LR_Ruta_1!T22+LR_Ruta_2!T22+LR_Ruta_3!T22+LR_Ruta_4!T22+LR_Ruta_5!T22</f>
        <v>0</v>
      </c>
      <c r="U17" s="479">
        <f>+'Balance + PyG'!U18+LR_Ruta_1!U22+LR_Ruta_2!U22+LR_Ruta_3!U22+LR_Ruta_4!U22+LR_Ruta_5!U22</f>
        <v>0</v>
      </c>
      <c r="V17" s="479">
        <f>+'Balance + PyG'!V18+LR_Ruta_1!V22+LR_Ruta_2!V22+LR_Ruta_3!V22+LR_Ruta_4!V22+LR_Ruta_5!V22</f>
        <v>0</v>
      </c>
      <c r="W17" s="479">
        <f>+'Balance + PyG'!W18+LR_Ruta_1!W22+LR_Ruta_2!W22+LR_Ruta_3!W22+LR_Ruta_4!W22+LR_Ruta_5!W22</f>
        <v>0</v>
      </c>
      <c r="X17" s="479">
        <f>+'Balance + PyG'!X18+LR_Ruta_1!X22+LR_Ruta_2!X22+LR_Ruta_3!X22+LR_Ruta_4!X22+LR_Ruta_5!X22</f>
        <v>0</v>
      </c>
      <c r="Y17" s="479">
        <f>+'Balance + PyG'!Y18+LR_Ruta_1!Y22+LR_Ruta_2!Y22+LR_Ruta_3!Y22+LR_Ruta_4!Y22+LR_Ruta_5!Y22</f>
        <v>0</v>
      </c>
      <c r="Z17" s="479">
        <f>+'Balance + PyG'!Z18+LR_Ruta_1!Z22+LR_Ruta_2!Z22+LR_Ruta_3!Z22+LR_Ruta_4!Z22+LR_Ruta_5!Z22</f>
        <v>0</v>
      </c>
      <c r="AA17" s="479">
        <f>+'Balance + PyG'!AA18+LR_Ruta_1!AA22+LR_Ruta_2!AA22+LR_Ruta_3!AA22+LR_Ruta_4!AA22+LR_Ruta_5!AA22</f>
        <v>0</v>
      </c>
      <c r="AB17" s="479">
        <f>+'Balance + PyG'!AB18+LR_Ruta_1!AB22+LR_Ruta_2!AB22+LR_Ruta_3!AB22+LR_Ruta_4!AB22+LR_Ruta_5!AB22</f>
        <v>0</v>
      </c>
      <c r="AC17" s="479">
        <f>+'Balance + PyG'!AC18+LR_Ruta_1!AC22+LR_Ruta_2!AC22+LR_Ruta_3!AC22+LR_Ruta_4!AC22+LR_Ruta_5!AC22</f>
        <v>0</v>
      </c>
      <c r="AD17" s="479">
        <f>+'Balance + PyG'!AD18+LR_Ruta_1!AD22+LR_Ruta_2!AD22+LR_Ruta_3!AD22+LR_Ruta_4!AD22+LR_Ruta_5!AD22</f>
        <v>0</v>
      </c>
      <c r="AE17" s="479">
        <f>+'Balance + PyG'!AE18+LR_Ruta_1!AE22+LR_Ruta_2!AE22+LR_Ruta_3!AE22+LR_Ruta_4!AE22+LR_Ruta_5!AE22</f>
        <v>0</v>
      </c>
      <c r="AF17" s="479">
        <f>+'Balance + PyG'!AF18+LR_Ruta_1!AF22+LR_Ruta_2!AF22+LR_Ruta_3!AF22+LR_Ruta_4!AF22+LR_Ruta_5!AF22</f>
        <v>0</v>
      </c>
      <c r="AG17" s="479">
        <f>+'Balance + PyG'!AG18+LR_Ruta_1!AG22+LR_Ruta_2!AG22+LR_Ruta_3!AG22+LR_Ruta_4!AG22+LR_Ruta_5!AG22</f>
        <v>0</v>
      </c>
      <c r="AH17" s="479">
        <f>+'Balance + PyG'!AH18+LR_Ruta_1!AH22+LR_Ruta_2!AH22+LR_Ruta_3!AH22+LR_Ruta_4!AH22+LR_Ruta_5!AH22</f>
        <v>0</v>
      </c>
      <c r="AI17" s="479">
        <f>+'Balance + PyG'!AI18+LR_Ruta_1!AI22+LR_Ruta_2!AI22+LR_Ruta_3!AI22+LR_Ruta_4!AI22+LR_Ruta_5!AI22</f>
        <v>0</v>
      </c>
      <c r="AJ17" s="479">
        <f>+'Balance + PyG'!AJ18+LR_Ruta_1!AJ22+LR_Ruta_2!AJ22+LR_Ruta_3!AJ22+LR_Ruta_4!AJ22+LR_Ruta_5!AJ22</f>
        <v>0</v>
      </c>
      <c r="AK17" s="479">
        <f>+'Balance + PyG'!AK18+LR_Ruta_1!AK22+LR_Ruta_2!AK22+LR_Ruta_3!AK22+LR_Ruta_4!AK22+LR_Ruta_5!AK22</f>
        <v>0</v>
      </c>
      <c r="AL17" s="481">
        <f>+'Balance + PyG'!AL18+LR_Ruta_1!AL22+LR_Ruta_2!AL22+LR_Ruta_3!AL22+LR_Ruta_4!AL22+LR_Ruta_5!AL22</f>
        <v>0</v>
      </c>
    </row>
    <row r="18" spans="1:38" x14ac:dyDescent="0.25">
      <c r="A18" s="445"/>
      <c r="B18" s="463" t="s">
        <v>118</v>
      </c>
      <c r="C18" s="478">
        <f>+'Balance + PyG'!C19+LR_Ruta_1!C23+LR_Ruta_2!C23+LR_Ruta_3!C23+LR_Ruta_4!C23+LR_Ruta_5!C23</f>
        <v>0</v>
      </c>
      <c r="D18" s="479">
        <f>+'Balance + PyG'!D19+LR_Ruta_1!D23+LR_Ruta_2!D23+LR_Ruta_3!D23+LR_Ruta_4!D23+LR_Ruta_5!D23</f>
        <v>0</v>
      </c>
      <c r="E18" s="479">
        <f>+'Balance + PyG'!E19+LR_Ruta_1!E23+LR_Ruta_2!E23+LR_Ruta_3!E23+LR_Ruta_4!E23+LR_Ruta_5!E23</f>
        <v>0</v>
      </c>
      <c r="F18" s="479">
        <f>+'Balance + PyG'!F19+LR_Ruta_1!F23+LR_Ruta_2!F23+LR_Ruta_3!F23+LR_Ruta_4!F23+LR_Ruta_5!F23</f>
        <v>0</v>
      </c>
      <c r="G18" s="479">
        <f>+'Balance + PyG'!G19+LR_Ruta_1!G23+LR_Ruta_2!G23+LR_Ruta_3!G23+LR_Ruta_4!G23+LR_Ruta_5!G23</f>
        <v>0</v>
      </c>
      <c r="H18" s="479">
        <f>+'Balance + PyG'!H19+LR_Ruta_1!H23+LR_Ruta_2!H23+LR_Ruta_3!H23+LR_Ruta_4!H23+LR_Ruta_5!H23</f>
        <v>0</v>
      </c>
      <c r="I18" s="479">
        <f>+'Balance + PyG'!I19+LR_Ruta_1!I23+LR_Ruta_2!I23+LR_Ruta_3!I23+LR_Ruta_4!I23+LR_Ruta_5!I23</f>
        <v>0</v>
      </c>
      <c r="J18" s="479">
        <f>+'Balance + PyG'!J19+LR_Ruta_1!J23+LR_Ruta_2!J23+LR_Ruta_3!J23+LR_Ruta_4!J23+LR_Ruta_5!J23</f>
        <v>0</v>
      </c>
      <c r="K18" s="479">
        <f>+'Balance + PyG'!K19+LR_Ruta_1!K23+LR_Ruta_2!K23+LR_Ruta_3!K23+LR_Ruta_4!K23+LR_Ruta_5!K23</f>
        <v>0</v>
      </c>
      <c r="L18" s="479">
        <f>+'Balance + PyG'!L19+LR_Ruta_1!L23+LR_Ruta_2!L23+LR_Ruta_3!L23+LR_Ruta_4!L23+LR_Ruta_5!L23</f>
        <v>0</v>
      </c>
      <c r="M18" s="479">
        <f>+'Balance + PyG'!M19+LR_Ruta_1!M23+LR_Ruta_2!M23+LR_Ruta_3!M23+LR_Ruta_4!M23+LR_Ruta_5!M23</f>
        <v>0</v>
      </c>
      <c r="N18" s="479">
        <f>+'Balance + PyG'!N19+LR_Ruta_1!N23+LR_Ruta_2!N23+LR_Ruta_3!N23+LR_Ruta_4!N23+LR_Ruta_5!N23</f>
        <v>0</v>
      </c>
      <c r="O18" s="480">
        <f>+'Balance + PyG'!O19+LR_Ruta_1!O23+LR_Ruta_2!O23+LR_Ruta_3!O23+LR_Ruta_4!O23+LR_Ruta_5!O23</f>
        <v>0</v>
      </c>
      <c r="P18" s="479">
        <f>+'Balance + PyG'!P19+LR_Ruta_1!P23+LR_Ruta_2!P23+LR_Ruta_3!P23+LR_Ruta_4!P23+LR_Ruta_5!P23</f>
        <v>0</v>
      </c>
      <c r="Q18" s="479">
        <f>+'Balance + PyG'!Q19+LR_Ruta_1!Q23+LR_Ruta_2!Q23+LR_Ruta_3!Q23+LR_Ruta_4!Q23+LR_Ruta_5!Q23</f>
        <v>0</v>
      </c>
      <c r="R18" s="479">
        <f>+'Balance + PyG'!R19+LR_Ruta_1!R23+LR_Ruta_2!R23+LR_Ruta_3!R23+LR_Ruta_4!R23+LR_Ruta_5!R23</f>
        <v>0</v>
      </c>
      <c r="S18" s="479">
        <f>+'Balance + PyG'!S19+LR_Ruta_1!S23+LR_Ruta_2!S23+LR_Ruta_3!S23+LR_Ruta_4!S23+LR_Ruta_5!S23</f>
        <v>0</v>
      </c>
      <c r="T18" s="479">
        <f>+'Balance + PyG'!T19+LR_Ruta_1!T23+LR_Ruta_2!T23+LR_Ruta_3!T23+LR_Ruta_4!T23+LR_Ruta_5!T23</f>
        <v>0</v>
      </c>
      <c r="U18" s="479">
        <f>+'Balance + PyG'!U19+LR_Ruta_1!U23+LR_Ruta_2!U23+LR_Ruta_3!U23+LR_Ruta_4!U23+LR_Ruta_5!U23</f>
        <v>0</v>
      </c>
      <c r="V18" s="479">
        <f>+'Balance + PyG'!V19+LR_Ruta_1!V23+LR_Ruta_2!V23+LR_Ruta_3!V23+LR_Ruta_4!V23+LR_Ruta_5!V23</f>
        <v>0</v>
      </c>
      <c r="W18" s="479">
        <f>+'Balance + PyG'!W19+LR_Ruta_1!W23+LR_Ruta_2!W23+LR_Ruta_3!W23+LR_Ruta_4!W23+LR_Ruta_5!W23</f>
        <v>0</v>
      </c>
      <c r="X18" s="479">
        <f>+'Balance + PyG'!X19+LR_Ruta_1!X23+LR_Ruta_2!X23+LR_Ruta_3!X23+LR_Ruta_4!X23+LR_Ruta_5!X23</f>
        <v>0</v>
      </c>
      <c r="Y18" s="479">
        <f>+'Balance + PyG'!Y19+LR_Ruta_1!Y23+LR_Ruta_2!Y23+LR_Ruta_3!Y23+LR_Ruta_4!Y23+LR_Ruta_5!Y23</f>
        <v>0</v>
      </c>
      <c r="Z18" s="479">
        <f>+'Balance + PyG'!Z19+LR_Ruta_1!Z23+LR_Ruta_2!Z23+LR_Ruta_3!Z23+LR_Ruta_4!Z23+LR_Ruta_5!Z23</f>
        <v>0</v>
      </c>
      <c r="AA18" s="479">
        <f>+'Balance + PyG'!AA19+LR_Ruta_1!AA23+LR_Ruta_2!AA23+LR_Ruta_3!AA23+LR_Ruta_4!AA23+LR_Ruta_5!AA23</f>
        <v>0</v>
      </c>
      <c r="AB18" s="479">
        <f>+'Balance + PyG'!AB19+LR_Ruta_1!AB23+LR_Ruta_2!AB23+LR_Ruta_3!AB23+LR_Ruta_4!AB23+LR_Ruta_5!AB23</f>
        <v>0</v>
      </c>
      <c r="AC18" s="479">
        <f>+'Balance + PyG'!AC19+LR_Ruta_1!AC23+LR_Ruta_2!AC23+LR_Ruta_3!AC23+LR_Ruta_4!AC23+LR_Ruta_5!AC23</f>
        <v>0</v>
      </c>
      <c r="AD18" s="479">
        <f>+'Balance + PyG'!AD19+LR_Ruta_1!AD23+LR_Ruta_2!AD23+LR_Ruta_3!AD23+LR_Ruta_4!AD23+LR_Ruta_5!AD23</f>
        <v>0</v>
      </c>
      <c r="AE18" s="479">
        <f>+'Balance + PyG'!AE19+LR_Ruta_1!AE23+LR_Ruta_2!AE23+LR_Ruta_3!AE23+LR_Ruta_4!AE23+LR_Ruta_5!AE23</f>
        <v>0</v>
      </c>
      <c r="AF18" s="479">
        <f>+'Balance + PyG'!AF19+LR_Ruta_1!AF23+LR_Ruta_2!AF23+LR_Ruta_3!AF23+LR_Ruta_4!AF23+LR_Ruta_5!AF23</f>
        <v>0</v>
      </c>
      <c r="AG18" s="479">
        <f>+'Balance + PyG'!AG19+LR_Ruta_1!AG23+LR_Ruta_2!AG23+LR_Ruta_3!AG23+LR_Ruta_4!AG23+LR_Ruta_5!AG23</f>
        <v>0</v>
      </c>
      <c r="AH18" s="479">
        <f>+'Balance + PyG'!AH19+LR_Ruta_1!AH23+LR_Ruta_2!AH23+LR_Ruta_3!AH23+LR_Ruta_4!AH23+LR_Ruta_5!AH23</f>
        <v>0</v>
      </c>
      <c r="AI18" s="479">
        <f>+'Balance + PyG'!AI19+LR_Ruta_1!AI23+LR_Ruta_2!AI23+LR_Ruta_3!AI23+LR_Ruta_4!AI23+LR_Ruta_5!AI23</f>
        <v>0</v>
      </c>
      <c r="AJ18" s="479">
        <f>+'Balance + PyG'!AJ19+LR_Ruta_1!AJ23+LR_Ruta_2!AJ23+LR_Ruta_3!AJ23+LR_Ruta_4!AJ23+LR_Ruta_5!AJ23</f>
        <v>0</v>
      </c>
      <c r="AK18" s="479">
        <f>+'Balance + PyG'!AK19+LR_Ruta_1!AK23+LR_Ruta_2!AK23+LR_Ruta_3!AK23+LR_Ruta_4!AK23+LR_Ruta_5!AK23</f>
        <v>0</v>
      </c>
      <c r="AL18" s="481">
        <f>+'Balance + PyG'!AL19+LR_Ruta_1!AL23+LR_Ruta_2!AL23+LR_Ruta_3!AL23+LR_Ruta_4!AL23+LR_Ruta_5!AL23</f>
        <v>0</v>
      </c>
    </row>
    <row r="19" spans="1:38" x14ac:dyDescent="0.25">
      <c r="A19" s="445"/>
      <c r="B19" s="463" t="s">
        <v>119</v>
      </c>
      <c r="C19" s="478">
        <f>+'Balance + PyG'!C20+LR_Ruta_1!C24+LR_Ruta_2!C24+LR_Ruta_3!C24+LR_Ruta_4!C24+LR_Ruta_5!C24</f>
        <v>0</v>
      </c>
      <c r="D19" s="479">
        <f>+'Balance + PyG'!D20+LR_Ruta_1!D24+LR_Ruta_2!D24+LR_Ruta_3!D24+LR_Ruta_4!D24+LR_Ruta_5!D24</f>
        <v>0</v>
      </c>
      <c r="E19" s="479">
        <f>+'Balance + PyG'!E20+LR_Ruta_1!E24+LR_Ruta_2!E24+LR_Ruta_3!E24+LR_Ruta_4!E24+LR_Ruta_5!E24</f>
        <v>0</v>
      </c>
      <c r="F19" s="479">
        <f>+'Balance + PyG'!F20+LR_Ruta_1!F24+LR_Ruta_2!F24+LR_Ruta_3!F24+LR_Ruta_4!F24+LR_Ruta_5!F24</f>
        <v>0</v>
      </c>
      <c r="G19" s="479">
        <f>+'Balance + PyG'!G20+LR_Ruta_1!G24+LR_Ruta_2!G24+LR_Ruta_3!G24+LR_Ruta_4!G24+LR_Ruta_5!G24</f>
        <v>0</v>
      </c>
      <c r="H19" s="479">
        <f>+'Balance + PyG'!H20+LR_Ruta_1!H24+LR_Ruta_2!H24+LR_Ruta_3!H24+LR_Ruta_4!H24+LR_Ruta_5!H24</f>
        <v>0</v>
      </c>
      <c r="I19" s="479">
        <f>+'Balance + PyG'!I20+LR_Ruta_1!I24+LR_Ruta_2!I24+LR_Ruta_3!I24+LR_Ruta_4!I24+LR_Ruta_5!I24</f>
        <v>0</v>
      </c>
      <c r="J19" s="479">
        <f>+'Balance + PyG'!J20+LR_Ruta_1!J24+LR_Ruta_2!J24+LR_Ruta_3!J24+LR_Ruta_4!J24+LR_Ruta_5!J24</f>
        <v>0</v>
      </c>
      <c r="K19" s="479">
        <f>+'Balance + PyG'!K20+LR_Ruta_1!K24+LR_Ruta_2!K24+LR_Ruta_3!K24+LR_Ruta_4!K24+LR_Ruta_5!K24</f>
        <v>0</v>
      </c>
      <c r="L19" s="479">
        <f>+'Balance + PyG'!L20+LR_Ruta_1!L24+LR_Ruta_2!L24+LR_Ruta_3!L24+LR_Ruta_4!L24+LR_Ruta_5!L24</f>
        <v>0</v>
      </c>
      <c r="M19" s="479">
        <f>+'Balance + PyG'!M20+LR_Ruta_1!M24+LR_Ruta_2!M24+LR_Ruta_3!M24+LR_Ruta_4!M24+LR_Ruta_5!M24</f>
        <v>0</v>
      </c>
      <c r="N19" s="479">
        <f>+'Balance + PyG'!N20+LR_Ruta_1!N24+LR_Ruta_2!N24+LR_Ruta_3!N24+LR_Ruta_4!N24+LR_Ruta_5!N24</f>
        <v>0</v>
      </c>
      <c r="O19" s="480">
        <f>+'Balance + PyG'!O20+LR_Ruta_1!O24+LR_Ruta_2!O24+LR_Ruta_3!O24+LR_Ruta_4!O24+LR_Ruta_5!O24</f>
        <v>0</v>
      </c>
      <c r="P19" s="479">
        <f>+'Balance + PyG'!P20+LR_Ruta_1!P24+LR_Ruta_2!P24+LR_Ruta_3!P24+LR_Ruta_4!P24+LR_Ruta_5!P24</f>
        <v>0</v>
      </c>
      <c r="Q19" s="479">
        <f>+'Balance + PyG'!Q20+LR_Ruta_1!Q24+LR_Ruta_2!Q24+LR_Ruta_3!Q24+LR_Ruta_4!Q24+LR_Ruta_5!Q24</f>
        <v>0</v>
      </c>
      <c r="R19" s="479">
        <f>+'Balance + PyG'!R20+LR_Ruta_1!R24+LR_Ruta_2!R24+LR_Ruta_3!R24+LR_Ruta_4!R24+LR_Ruta_5!R24</f>
        <v>0</v>
      </c>
      <c r="S19" s="479">
        <f>+'Balance + PyG'!S20+LR_Ruta_1!S24+LR_Ruta_2!S24+LR_Ruta_3!S24+LR_Ruta_4!S24+LR_Ruta_5!S24</f>
        <v>0</v>
      </c>
      <c r="T19" s="479">
        <f>+'Balance + PyG'!T20+LR_Ruta_1!T24+LR_Ruta_2!T24+LR_Ruta_3!T24+LR_Ruta_4!T24+LR_Ruta_5!T24</f>
        <v>0</v>
      </c>
      <c r="U19" s="479">
        <f>+'Balance + PyG'!U20+LR_Ruta_1!U24+LR_Ruta_2!U24+LR_Ruta_3!U24+LR_Ruta_4!U24+LR_Ruta_5!U24</f>
        <v>0</v>
      </c>
      <c r="V19" s="479">
        <f>+'Balance + PyG'!V20+LR_Ruta_1!V24+LR_Ruta_2!V24+LR_Ruta_3!V24+LR_Ruta_4!V24+LR_Ruta_5!V24</f>
        <v>0</v>
      </c>
      <c r="W19" s="479">
        <f>+'Balance + PyG'!W20+LR_Ruta_1!W24+LR_Ruta_2!W24+LR_Ruta_3!W24+LR_Ruta_4!W24+LR_Ruta_5!W24</f>
        <v>0</v>
      </c>
      <c r="X19" s="479">
        <f>+'Balance + PyG'!X20+LR_Ruta_1!X24+LR_Ruta_2!X24+LR_Ruta_3!X24+LR_Ruta_4!X24+LR_Ruta_5!X24</f>
        <v>0</v>
      </c>
      <c r="Y19" s="479">
        <f>+'Balance + PyG'!Y20+LR_Ruta_1!Y24+LR_Ruta_2!Y24+LR_Ruta_3!Y24+LR_Ruta_4!Y24+LR_Ruta_5!Y24</f>
        <v>0</v>
      </c>
      <c r="Z19" s="479">
        <f>+'Balance + PyG'!Z20+LR_Ruta_1!Z24+LR_Ruta_2!Z24+LR_Ruta_3!Z24+LR_Ruta_4!Z24+LR_Ruta_5!Z24</f>
        <v>0</v>
      </c>
      <c r="AA19" s="479">
        <f>+'Balance + PyG'!AA20+LR_Ruta_1!AA24+LR_Ruta_2!AA24+LR_Ruta_3!AA24+LR_Ruta_4!AA24+LR_Ruta_5!AA24</f>
        <v>0</v>
      </c>
      <c r="AB19" s="479">
        <f>+'Balance + PyG'!AB20+LR_Ruta_1!AB24+LR_Ruta_2!AB24+LR_Ruta_3!AB24+LR_Ruta_4!AB24+LR_Ruta_5!AB24</f>
        <v>0</v>
      </c>
      <c r="AC19" s="479">
        <f>+'Balance + PyG'!AC20+LR_Ruta_1!AC24+LR_Ruta_2!AC24+LR_Ruta_3!AC24+LR_Ruta_4!AC24+LR_Ruta_5!AC24</f>
        <v>0</v>
      </c>
      <c r="AD19" s="479">
        <f>+'Balance + PyG'!AD20+LR_Ruta_1!AD24+LR_Ruta_2!AD24+LR_Ruta_3!AD24+LR_Ruta_4!AD24+LR_Ruta_5!AD24</f>
        <v>0</v>
      </c>
      <c r="AE19" s="479">
        <f>+'Balance + PyG'!AE20+LR_Ruta_1!AE24+LR_Ruta_2!AE24+LR_Ruta_3!AE24+LR_Ruta_4!AE24+LR_Ruta_5!AE24</f>
        <v>0</v>
      </c>
      <c r="AF19" s="479">
        <f>+'Balance + PyG'!AF20+LR_Ruta_1!AF24+LR_Ruta_2!AF24+LR_Ruta_3!AF24+LR_Ruta_4!AF24+LR_Ruta_5!AF24</f>
        <v>0</v>
      </c>
      <c r="AG19" s="479">
        <f>+'Balance + PyG'!AG20+LR_Ruta_1!AG24+LR_Ruta_2!AG24+LR_Ruta_3!AG24+LR_Ruta_4!AG24+LR_Ruta_5!AG24</f>
        <v>0</v>
      </c>
      <c r="AH19" s="479">
        <f>+'Balance + PyG'!AH20+LR_Ruta_1!AH24+LR_Ruta_2!AH24+LR_Ruta_3!AH24+LR_Ruta_4!AH24+LR_Ruta_5!AH24</f>
        <v>0</v>
      </c>
      <c r="AI19" s="479">
        <f>+'Balance + PyG'!AI20+LR_Ruta_1!AI24+LR_Ruta_2!AI24+LR_Ruta_3!AI24+LR_Ruta_4!AI24+LR_Ruta_5!AI24</f>
        <v>0</v>
      </c>
      <c r="AJ19" s="479">
        <f>+'Balance + PyG'!AJ20+LR_Ruta_1!AJ24+LR_Ruta_2!AJ24+LR_Ruta_3!AJ24+LR_Ruta_4!AJ24+LR_Ruta_5!AJ24</f>
        <v>0</v>
      </c>
      <c r="AK19" s="479">
        <f>+'Balance + PyG'!AK20+LR_Ruta_1!AK24+LR_Ruta_2!AK24+LR_Ruta_3!AK24+LR_Ruta_4!AK24+LR_Ruta_5!AK24</f>
        <v>0</v>
      </c>
      <c r="AL19" s="481">
        <f>+'Balance + PyG'!AL20+LR_Ruta_1!AL24+LR_Ruta_2!AL24+LR_Ruta_3!AL24+LR_Ruta_4!AL24+LR_Ruta_5!AL24</f>
        <v>0</v>
      </c>
    </row>
    <row r="20" spans="1:38" x14ac:dyDescent="0.25">
      <c r="A20" s="445"/>
      <c r="B20" s="463" t="s">
        <v>120</v>
      </c>
      <c r="C20" s="478">
        <f>+'Balance + PyG'!C21+LR_Ruta_1!C25+LR_Ruta_2!C25+LR_Ruta_3!C25+LR_Ruta_4!C25+LR_Ruta_5!C25</f>
        <v>0</v>
      </c>
      <c r="D20" s="479">
        <f>+'Balance + PyG'!D21+LR_Ruta_1!D25+LR_Ruta_2!D25+LR_Ruta_3!D25+LR_Ruta_4!D25+LR_Ruta_5!D25</f>
        <v>0</v>
      </c>
      <c r="E20" s="479">
        <f>+'Balance + PyG'!E21+LR_Ruta_1!E25+LR_Ruta_2!E25+LR_Ruta_3!E25+LR_Ruta_4!E25+LR_Ruta_5!E25</f>
        <v>0</v>
      </c>
      <c r="F20" s="479">
        <f>+'Balance + PyG'!F21+LR_Ruta_1!F25+LR_Ruta_2!F25+LR_Ruta_3!F25+LR_Ruta_4!F25+LR_Ruta_5!F25</f>
        <v>0</v>
      </c>
      <c r="G20" s="479">
        <f>+'Balance + PyG'!G21+LR_Ruta_1!G25+LR_Ruta_2!G25+LR_Ruta_3!G25+LR_Ruta_4!G25+LR_Ruta_5!G25</f>
        <v>0</v>
      </c>
      <c r="H20" s="479">
        <f>+'Balance + PyG'!H21+LR_Ruta_1!H25+LR_Ruta_2!H25+LR_Ruta_3!H25+LR_Ruta_4!H25+LR_Ruta_5!H25</f>
        <v>0</v>
      </c>
      <c r="I20" s="479">
        <f>+'Balance + PyG'!I21+LR_Ruta_1!I25+LR_Ruta_2!I25+LR_Ruta_3!I25+LR_Ruta_4!I25+LR_Ruta_5!I25</f>
        <v>0</v>
      </c>
      <c r="J20" s="479">
        <f>+'Balance + PyG'!J21+LR_Ruta_1!J25+LR_Ruta_2!J25+LR_Ruta_3!J25+LR_Ruta_4!J25+LR_Ruta_5!J25</f>
        <v>0</v>
      </c>
      <c r="K20" s="479">
        <f>+'Balance + PyG'!K21+LR_Ruta_1!K25+LR_Ruta_2!K25+LR_Ruta_3!K25+LR_Ruta_4!K25+LR_Ruta_5!K25</f>
        <v>0</v>
      </c>
      <c r="L20" s="479">
        <f>+'Balance + PyG'!L21+LR_Ruta_1!L25+LR_Ruta_2!L25+LR_Ruta_3!L25+LR_Ruta_4!L25+LR_Ruta_5!L25</f>
        <v>0</v>
      </c>
      <c r="M20" s="479">
        <f>+'Balance + PyG'!M21+LR_Ruta_1!M25+LR_Ruta_2!M25+LR_Ruta_3!M25+LR_Ruta_4!M25+LR_Ruta_5!M25</f>
        <v>0</v>
      </c>
      <c r="N20" s="479">
        <f>+'Balance + PyG'!N21+LR_Ruta_1!N25+LR_Ruta_2!N25+LR_Ruta_3!N25+LR_Ruta_4!N25+LR_Ruta_5!N25</f>
        <v>0</v>
      </c>
      <c r="O20" s="480">
        <f>+'Balance + PyG'!O21+LR_Ruta_1!O25+LR_Ruta_2!O25+LR_Ruta_3!O25+LR_Ruta_4!O25+LR_Ruta_5!O25</f>
        <v>0</v>
      </c>
      <c r="P20" s="479">
        <f>+'Balance + PyG'!P21+LR_Ruta_1!P25+LR_Ruta_2!P25+LR_Ruta_3!P25+LR_Ruta_4!P25+LR_Ruta_5!P25</f>
        <v>0</v>
      </c>
      <c r="Q20" s="479">
        <f>+'Balance + PyG'!Q21+LR_Ruta_1!Q25+LR_Ruta_2!Q25+LR_Ruta_3!Q25+LR_Ruta_4!Q25+LR_Ruta_5!Q25</f>
        <v>0</v>
      </c>
      <c r="R20" s="479">
        <f>+'Balance + PyG'!R21+LR_Ruta_1!R25+LR_Ruta_2!R25+LR_Ruta_3!R25+LR_Ruta_4!R25+LR_Ruta_5!R25</f>
        <v>0</v>
      </c>
      <c r="S20" s="479">
        <f>+'Balance + PyG'!S21+LR_Ruta_1!S25+LR_Ruta_2!S25+LR_Ruta_3!S25+LR_Ruta_4!S25+LR_Ruta_5!S25</f>
        <v>0</v>
      </c>
      <c r="T20" s="479">
        <f>+'Balance + PyG'!T21+LR_Ruta_1!T25+LR_Ruta_2!T25+LR_Ruta_3!T25+LR_Ruta_4!T25+LR_Ruta_5!T25</f>
        <v>0</v>
      </c>
      <c r="U20" s="479">
        <f>+'Balance + PyG'!U21+LR_Ruta_1!U25+LR_Ruta_2!U25+LR_Ruta_3!U25+LR_Ruta_4!U25+LR_Ruta_5!U25</f>
        <v>0</v>
      </c>
      <c r="V20" s="479">
        <f>+'Balance + PyG'!V21+LR_Ruta_1!V25+LR_Ruta_2!V25+LR_Ruta_3!V25+LR_Ruta_4!V25+LR_Ruta_5!V25</f>
        <v>0</v>
      </c>
      <c r="W20" s="479">
        <f>+'Balance + PyG'!W21+LR_Ruta_1!W25+LR_Ruta_2!W25+LR_Ruta_3!W25+LR_Ruta_4!W25+LR_Ruta_5!W25</f>
        <v>0</v>
      </c>
      <c r="X20" s="479">
        <f>+'Balance + PyG'!X21+LR_Ruta_1!X25+LR_Ruta_2!X25+LR_Ruta_3!X25+LR_Ruta_4!X25+LR_Ruta_5!X25</f>
        <v>0</v>
      </c>
      <c r="Y20" s="479">
        <f>+'Balance + PyG'!Y21+LR_Ruta_1!Y25+LR_Ruta_2!Y25+LR_Ruta_3!Y25+LR_Ruta_4!Y25+LR_Ruta_5!Y25</f>
        <v>0</v>
      </c>
      <c r="Z20" s="479">
        <f>+'Balance + PyG'!Z21+LR_Ruta_1!Z25+LR_Ruta_2!Z25+LR_Ruta_3!Z25+LR_Ruta_4!Z25+LR_Ruta_5!Z25</f>
        <v>0</v>
      </c>
      <c r="AA20" s="479">
        <f>+'Balance + PyG'!AA21+LR_Ruta_1!AA25+LR_Ruta_2!AA25+LR_Ruta_3!AA25+LR_Ruta_4!AA25+LR_Ruta_5!AA25</f>
        <v>0</v>
      </c>
      <c r="AB20" s="479">
        <f>+'Balance + PyG'!AB21+LR_Ruta_1!AB25+LR_Ruta_2!AB25+LR_Ruta_3!AB25+LR_Ruta_4!AB25+LR_Ruta_5!AB25</f>
        <v>0</v>
      </c>
      <c r="AC20" s="479">
        <f>+'Balance + PyG'!AC21+LR_Ruta_1!AC25+LR_Ruta_2!AC25+LR_Ruta_3!AC25+LR_Ruta_4!AC25+LR_Ruta_5!AC25</f>
        <v>0</v>
      </c>
      <c r="AD20" s="479">
        <f>+'Balance + PyG'!AD21+LR_Ruta_1!AD25+LR_Ruta_2!AD25+LR_Ruta_3!AD25+LR_Ruta_4!AD25+LR_Ruta_5!AD25</f>
        <v>0</v>
      </c>
      <c r="AE20" s="479">
        <f>+'Balance + PyG'!AE21+LR_Ruta_1!AE25+LR_Ruta_2!AE25+LR_Ruta_3!AE25+LR_Ruta_4!AE25+LR_Ruta_5!AE25</f>
        <v>0</v>
      </c>
      <c r="AF20" s="479">
        <f>+'Balance + PyG'!AF21+LR_Ruta_1!AF25+LR_Ruta_2!AF25+LR_Ruta_3!AF25+LR_Ruta_4!AF25+LR_Ruta_5!AF25</f>
        <v>0</v>
      </c>
      <c r="AG20" s="479">
        <f>+'Balance + PyG'!AG21+LR_Ruta_1!AG25+LR_Ruta_2!AG25+LR_Ruta_3!AG25+LR_Ruta_4!AG25+LR_Ruta_5!AG25</f>
        <v>0</v>
      </c>
      <c r="AH20" s="479">
        <f>+'Balance + PyG'!AH21+LR_Ruta_1!AH25+LR_Ruta_2!AH25+LR_Ruta_3!AH25+LR_Ruta_4!AH25+LR_Ruta_5!AH25</f>
        <v>0</v>
      </c>
      <c r="AI20" s="479">
        <f>+'Balance + PyG'!AI21+LR_Ruta_1!AI25+LR_Ruta_2!AI25+LR_Ruta_3!AI25+LR_Ruta_4!AI25+LR_Ruta_5!AI25</f>
        <v>0</v>
      </c>
      <c r="AJ20" s="479">
        <f>+'Balance + PyG'!AJ21+LR_Ruta_1!AJ25+LR_Ruta_2!AJ25+LR_Ruta_3!AJ25+LR_Ruta_4!AJ25+LR_Ruta_5!AJ25</f>
        <v>0</v>
      </c>
      <c r="AK20" s="479">
        <f>+'Balance + PyG'!AK21+LR_Ruta_1!AK25+LR_Ruta_2!AK25+LR_Ruta_3!AK25+LR_Ruta_4!AK25+LR_Ruta_5!AK25</f>
        <v>0</v>
      </c>
      <c r="AL20" s="481">
        <f>+'Balance + PyG'!AL21+LR_Ruta_1!AL25+LR_Ruta_2!AL25+LR_Ruta_3!AL25+LR_Ruta_4!AL25+LR_Ruta_5!AL25</f>
        <v>0</v>
      </c>
    </row>
    <row r="21" spans="1:38" x14ac:dyDescent="0.25">
      <c r="A21" s="445"/>
      <c r="B21" s="463" t="s">
        <v>121</v>
      </c>
      <c r="C21" s="478">
        <f>+'Balance + PyG'!C22+LR_Ruta_1!C26+LR_Ruta_2!C26+LR_Ruta_3!C26+LR_Ruta_4!C26+LR_Ruta_5!C26</f>
        <v>0</v>
      </c>
      <c r="D21" s="479">
        <f>+'Balance + PyG'!D22+LR_Ruta_1!D26+LR_Ruta_2!D26+LR_Ruta_3!D26+LR_Ruta_4!D26+LR_Ruta_5!D26</f>
        <v>0</v>
      </c>
      <c r="E21" s="479">
        <f>+'Balance + PyG'!E22+LR_Ruta_1!E26+LR_Ruta_2!E26+LR_Ruta_3!E26+LR_Ruta_4!E26+LR_Ruta_5!E26</f>
        <v>0</v>
      </c>
      <c r="F21" s="479">
        <f>+'Balance + PyG'!F22+LR_Ruta_1!F26+LR_Ruta_2!F26+LR_Ruta_3!F26+LR_Ruta_4!F26+LR_Ruta_5!F26</f>
        <v>0</v>
      </c>
      <c r="G21" s="479">
        <f>+'Balance + PyG'!G22+LR_Ruta_1!G26+LR_Ruta_2!G26+LR_Ruta_3!G26+LR_Ruta_4!G26+LR_Ruta_5!G26</f>
        <v>0</v>
      </c>
      <c r="H21" s="479">
        <f>+'Balance + PyG'!H22+LR_Ruta_1!H26+LR_Ruta_2!H26+LR_Ruta_3!H26+LR_Ruta_4!H26+LR_Ruta_5!H26</f>
        <v>0</v>
      </c>
      <c r="I21" s="479">
        <f>+'Balance + PyG'!I22+LR_Ruta_1!I26+LR_Ruta_2!I26+LR_Ruta_3!I26+LR_Ruta_4!I26+LR_Ruta_5!I26</f>
        <v>0</v>
      </c>
      <c r="J21" s="479">
        <f>+'Balance + PyG'!J22+LR_Ruta_1!J26+LR_Ruta_2!J26+LR_Ruta_3!J26+LR_Ruta_4!J26+LR_Ruta_5!J26</f>
        <v>0</v>
      </c>
      <c r="K21" s="479">
        <f>+'Balance + PyG'!K22+LR_Ruta_1!K26+LR_Ruta_2!K26+LR_Ruta_3!K26+LR_Ruta_4!K26+LR_Ruta_5!K26</f>
        <v>0</v>
      </c>
      <c r="L21" s="479">
        <f>+'Balance + PyG'!L22+LR_Ruta_1!L26+LR_Ruta_2!L26+LR_Ruta_3!L26+LR_Ruta_4!L26+LR_Ruta_5!L26</f>
        <v>0</v>
      </c>
      <c r="M21" s="479">
        <f>+'Balance + PyG'!M22+LR_Ruta_1!M26+LR_Ruta_2!M26+LR_Ruta_3!M26+LR_Ruta_4!M26+LR_Ruta_5!M26</f>
        <v>0</v>
      </c>
      <c r="N21" s="479">
        <f>+'Balance + PyG'!N22+LR_Ruta_1!N26+LR_Ruta_2!N26+LR_Ruta_3!N26+LR_Ruta_4!N26+LR_Ruta_5!N26</f>
        <v>0</v>
      </c>
      <c r="O21" s="480">
        <f>+'Balance + PyG'!O22+LR_Ruta_1!O26+LR_Ruta_2!O26+LR_Ruta_3!O26+LR_Ruta_4!O26+LR_Ruta_5!O26</f>
        <v>0</v>
      </c>
      <c r="P21" s="479">
        <f>+'Balance + PyG'!P22+LR_Ruta_1!P26+LR_Ruta_2!P26+LR_Ruta_3!P26+LR_Ruta_4!P26+LR_Ruta_5!P26</f>
        <v>0</v>
      </c>
      <c r="Q21" s="479">
        <f>+'Balance + PyG'!Q22+LR_Ruta_1!Q26+LR_Ruta_2!Q26+LR_Ruta_3!Q26+LR_Ruta_4!Q26+LR_Ruta_5!Q26</f>
        <v>0</v>
      </c>
      <c r="R21" s="479">
        <f>+'Balance + PyG'!R22+LR_Ruta_1!R26+LR_Ruta_2!R26+LR_Ruta_3!R26+LR_Ruta_4!R26+LR_Ruta_5!R26</f>
        <v>0</v>
      </c>
      <c r="S21" s="479">
        <f>+'Balance + PyG'!S22+LR_Ruta_1!S26+LR_Ruta_2!S26+LR_Ruta_3!S26+LR_Ruta_4!S26+LR_Ruta_5!S26</f>
        <v>0</v>
      </c>
      <c r="T21" s="479">
        <f>+'Balance + PyG'!T22+LR_Ruta_1!T26+LR_Ruta_2!T26+LR_Ruta_3!T26+LR_Ruta_4!T26+LR_Ruta_5!T26</f>
        <v>0</v>
      </c>
      <c r="U21" s="479">
        <f>+'Balance + PyG'!U22+LR_Ruta_1!U26+LR_Ruta_2!U26+LR_Ruta_3!U26+LR_Ruta_4!U26+LR_Ruta_5!U26</f>
        <v>0</v>
      </c>
      <c r="V21" s="479">
        <f>+'Balance + PyG'!V22+LR_Ruta_1!V26+LR_Ruta_2!V26+LR_Ruta_3!V26+LR_Ruta_4!V26+LR_Ruta_5!V26</f>
        <v>0</v>
      </c>
      <c r="W21" s="479">
        <f>+'Balance + PyG'!W22+LR_Ruta_1!W26+LR_Ruta_2!W26+LR_Ruta_3!W26+LR_Ruta_4!W26+LR_Ruta_5!W26</f>
        <v>0</v>
      </c>
      <c r="X21" s="479">
        <f>+'Balance + PyG'!X22+LR_Ruta_1!X26+LR_Ruta_2!X26+LR_Ruta_3!X26+LR_Ruta_4!X26+LR_Ruta_5!X26</f>
        <v>0</v>
      </c>
      <c r="Y21" s="479">
        <f>+'Balance + PyG'!Y22+LR_Ruta_1!Y26+LR_Ruta_2!Y26+LR_Ruta_3!Y26+LR_Ruta_4!Y26+LR_Ruta_5!Y26</f>
        <v>0</v>
      </c>
      <c r="Z21" s="479">
        <f>+'Balance + PyG'!Z22+LR_Ruta_1!Z26+LR_Ruta_2!Z26+LR_Ruta_3!Z26+LR_Ruta_4!Z26+LR_Ruta_5!Z26</f>
        <v>0</v>
      </c>
      <c r="AA21" s="479">
        <f>+'Balance + PyG'!AA22+LR_Ruta_1!AA26+LR_Ruta_2!AA26+LR_Ruta_3!AA26+LR_Ruta_4!AA26+LR_Ruta_5!AA26</f>
        <v>0</v>
      </c>
      <c r="AB21" s="479">
        <f>+'Balance + PyG'!AB22+LR_Ruta_1!AB26+LR_Ruta_2!AB26+LR_Ruta_3!AB26+LR_Ruta_4!AB26+LR_Ruta_5!AB26</f>
        <v>0</v>
      </c>
      <c r="AC21" s="479">
        <f>+'Balance + PyG'!AC22+LR_Ruta_1!AC26+LR_Ruta_2!AC26+LR_Ruta_3!AC26+LR_Ruta_4!AC26+LR_Ruta_5!AC26</f>
        <v>0</v>
      </c>
      <c r="AD21" s="479">
        <f>+'Balance + PyG'!AD22+LR_Ruta_1!AD26+LR_Ruta_2!AD26+LR_Ruta_3!AD26+LR_Ruta_4!AD26+LR_Ruta_5!AD26</f>
        <v>0</v>
      </c>
      <c r="AE21" s="479">
        <f>+'Balance + PyG'!AE22+LR_Ruta_1!AE26+LR_Ruta_2!AE26+LR_Ruta_3!AE26+LR_Ruta_4!AE26+LR_Ruta_5!AE26</f>
        <v>0</v>
      </c>
      <c r="AF21" s="479">
        <f>+'Balance + PyG'!AF22+LR_Ruta_1!AF26+LR_Ruta_2!AF26+LR_Ruta_3!AF26+LR_Ruta_4!AF26+LR_Ruta_5!AF26</f>
        <v>0</v>
      </c>
      <c r="AG21" s="479">
        <f>+'Balance + PyG'!AG22+LR_Ruta_1!AG26+LR_Ruta_2!AG26+LR_Ruta_3!AG26+LR_Ruta_4!AG26+LR_Ruta_5!AG26</f>
        <v>0</v>
      </c>
      <c r="AH21" s="479">
        <f>+'Balance + PyG'!AH22+LR_Ruta_1!AH26+LR_Ruta_2!AH26+LR_Ruta_3!AH26+LR_Ruta_4!AH26+LR_Ruta_5!AH26</f>
        <v>0</v>
      </c>
      <c r="AI21" s="479">
        <f>+'Balance + PyG'!AI22+LR_Ruta_1!AI26+LR_Ruta_2!AI26+LR_Ruta_3!AI26+LR_Ruta_4!AI26+LR_Ruta_5!AI26</f>
        <v>0</v>
      </c>
      <c r="AJ21" s="479">
        <f>+'Balance + PyG'!AJ22+LR_Ruta_1!AJ26+LR_Ruta_2!AJ26+LR_Ruta_3!AJ26+LR_Ruta_4!AJ26+LR_Ruta_5!AJ26</f>
        <v>0</v>
      </c>
      <c r="AK21" s="479">
        <f>+'Balance + PyG'!AK22+LR_Ruta_1!AK26+LR_Ruta_2!AK26+LR_Ruta_3!AK26+LR_Ruta_4!AK26+LR_Ruta_5!AK26</f>
        <v>0</v>
      </c>
      <c r="AL21" s="481">
        <f>+'Balance + PyG'!AL22+LR_Ruta_1!AL26+LR_Ruta_2!AL26+LR_Ruta_3!AL26+LR_Ruta_4!AL26+LR_Ruta_5!AL26</f>
        <v>0</v>
      </c>
    </row>
    <row r="22" spans="1:38" x14ac:dyDescent="0.25">
      <c r="A22" s="445"/>
      <c r="B22" s="463" t="s">
        <v>122</v>
      </c>
      <c r="C22" s="478">
        <f>+'Balance + PyG'!C23+LR_Ruta_1!C27+LR_Ruta_2!C27+LR_Ruta_3!C27+LR_Ruta_4!C27+LR_Ruta_5!C27</f>
        <v>0</v>
      </c>
      <c r="D22" s="479">
        <f>+'Balance + PyG'!D23+LR_Ruta_1!D27+LR_Ruta_2!D27+LR_Ruta_3!D27+LR_Ruta_4!D27+LR_Ruta_5!D27</f>
        <v>0</v>
      </c>
      <c r="E22" s="479">
        <f>+'Balance + PyG'!E23+LR_Ruta_1!E27+LR_Ruta_2!E27+LR_Ruta_3!E27+LR_Ruta_4!E27+LR_Ruta_5!E27</f>
        <v>0</v>
      </c>
      <c r="F22" s="479">
        <f>+'Balance + PyG'!F23+LR_Ruta_1!F27+LR_Ruta_2!F27+LR_Ruta_3!F27+LR_Ruta_4!F27+LR_Ruta_5!F27</f>
        <v>0</v>
      </c>
      <c r="G22" s="479">
        <f>+'Balance + PyG'!G23+LR_Ruta_1!G27+LR_Ruta_2!G27+LR_Ruta_3!G27+LR_Ruta_4!G27+LR_Ruta_5!G27</f>
        <v>0</v>
      </c>
      <c r="H22" s="479">
        <f>+'Balance + PyG'!H23+LR_Ruta_1!H27+LR_Ruta_2!H27+LR_Ruta_3!H27+LR_Ruta_4!H27+LR_Ruta_5!H27</f>
        <v>0</v>
      </c>
      <c r="I22" s="479">
        <f>+'Balance + PyG'!I23+LR_Ruta_1!I27+LR_Ruta_2!I27+LR_Ruta_3!I27+LR_Ruta_4!I27+LR_Ruta_5!I27</f>
        <v>0</v>
      </c>
      <c r="J22" s="479">
        <f>+'Balance + PyG'!J23+LR_Ruta_1!J27+LR_Ruta_2!J27+LR_Ruta_3!J27+LR_Ruta_4!J27+LR_Ruta_5!J27</f>
        <v>0</v>
      </c>
      <c r="K22" s="479">
        <f>+'Balance + PyG'!K23+LR_Ruta_1!K27+LR_Ruta_2!K27+LR_Ruta_3!K27+LR_Ruta_4!K27+LR_Ruta_5!K27</f>
        <v>0</v>
      </c>
      <c r="L22" s="479">
        <f>+'Balance + PyG'!L23+LR_Ruta_1!L27+LR_Ruta_2!L27+LR_Ruta_3!L27+LR_Ruta_4!L27+LR_Ruta_5!L27</f>
        <v>0</v>
      </c>
      <c r="M22" s="479">
        <f>+'Balance + PyG'!M23+LR_Ruta_1!M27+LR_Ruta_2!M27+LR_Ruta_3!M27+LR_Ruta_4!M27+LR_Ruta_5!M27</f>
        <v>0</v>
      </c>
      <c r="N22" s="479">
        <f>+'Balance + PyG'!N23+LR_Ruta_1!N27+LR_Ruta_2!N27+LR_Ruta_3!N27+LR_Ruta_4!N27+LR_Ruta_5!N27</f>
        <v>0</v>
      </c>
      <c r="O22" s="480">
        <f>+'Balance + PyG'!O23+LR_Ruta_1!O27+LR_Ruta_2!O27+LR_Ruta_3!O27+LR_Ruta_4!O27+LR_Ruta_5!O27</f>
        <v>0</v>
      </c>
      <c r="P22" s="479">
        <f>+'Balance + PyG'!P23+LR_Ruta_1!P27+LR_Ruta_2!P27+LR_Ruta_3!P27+LR_Ruta_4!P27+LR_Ruta_5!P27</f>
        <v>0</v>
      </c>
      <c r="Q22" s="479">
        <f>+'Balance + PyG'!Q23+LR_Ruta_1!Q27+LR_Ruta_2!Q27+LR_Ruta_3!Q27+LR_Ruta_4!Q27+LR_Ruta_5!Q27</f>
        <v>0</v>
      </c>
      <c r="R22" s="479">
        <f>+'Balance + PyG'!R23+LR_Ruta_1!R27+LR_Ruta_2!R27+LR_Ruta_3!R27+LR_Ruta_4!R27+LR_Ruta_5!R27</f>
        <v>0</v>
      </c>
      <c r="S22" s="479">
        <f>+'Balance + PyG'!S23+LR_Ruta_1!S27+LR_Ruta_2!S27+LR_Ruta_3!S27+LR_Ruta_4!S27+LR_Ruta_5!S27</f>
        <v>0</v>
      </c>
      <c r="T22" s="479">
        <f>+'Balance + PyG'!T23+LR_Ruta_1!T27+LR_Ruta_2!T27+LR_Ruta_3!T27+LR_Ruta_4!T27+LR_Ruta_5!T27</f>
        <v>0</v>
      </c>
      <c r="U22" s="479">
        <f>+'Balance + PyG'!U23+LR_Ruta_1!U27+LR_Ruta_2!U27+LR_Ruta_3!U27+LR_Ruta_4!U27+LR_Ruta_5!U27</f>
        <v>0</v>
      </c>
      <c r="V22" s="479">
        <f>+'Balance + PyG'!V23+LR_Ruta_1!V27+LR_Ruta_2!V27+LR_Ruta_3!V27+LR_Ruta_4!V27+LR_Ruta_5!V27</f>
        <v>0</v>
      </c>
      <c r="W22" s="479">
        <f>+'Balance + PyG'!W23+LR_Ruta_1!W27+LR_Ruta_2!W27+LR_Ruta_3!W27+LR_Ruta_4!W27+LR_Ruta_5!W27</f>
        <v>0</v>
      </c>
      <c r="X22" s="479">
        <f>+'Balance + PyG'!X23+LR_Ruta_1!X27+LR_Ruta_2!X27+LR_Ruta_3!X27+LR_Ruta_4!X27+LR_Ruta_5!X27</f>
        <v>0</v>
      </c>
      <c r="Y22" s="479">
        <f>+'Balance + PyG'!Y23+LR_Ruta_1!Y27+LR_Ruta_2!Y27+LR_Ruta_3!Y27+LR_Ruta_4!Y27+LR_Ruta_5!Y27</f>
        <v>0</v>
      </c>
      <c r="Z22" s="479">
        <f>+'Balance + PyG'!Z23+LR_Ruta_1!Z27+LR_Ruta_2!Z27+LR_Ruta_3!Z27+LR_Ruta_4!Z27+LR_Ruta_5!Z27</f>
        <v>0</v>
      </c>
      <c r="AA22" s="479">
        <f>+'Balance + PyG'!AA23+LR_Ruta_1!AA27+LR_Ruta_2!AA27+LR_Ruta_3!AA27+LR_Ruta_4!AA27+LR_Ruta_5!AA27</f>
        <v>0</v>
      </c>
      <c r="AB22" s="479">
        <f>+'Balance + PyG'!AB23+LR_Ruta_1!AB27+LR_Ruta_2!AB27+LR_Ruta_3!AB27+LR_Ruta_4!AB27+LR_Ruta_5!AB27</f>
        <v>0</v>
      </c>
      <c r="AC22" s="479">
        <f>+'Balance + PyG'!AC23+LR_Ruta_1!AC27+LR_Ruta_2!AC27+LR_Ruta_3!AC27+LR_Ruta_4!AC27+LR_Ruta_5!AC27</f>
        <v>0</v>
      </c>
      <c r="AD22" s="479">
        <f>+'Balance + PyG'!AD23+LR_Ruta_1!AD27+LR_Ruta_2!AD27+LR_Ruta_3!AD27+LR_Ruta_4!AD27+LR_Ruta_5!AD27</f>
        <v>0</v>
      </c>
      <c r="AE22" s="479">
        <f>+'Balance + PyG'!AE23+LR_Ruta_1!AE27+LR_Ruta_2!AE27+LR_Ruta_3!AE27+LR_Ruta_4!AE27+LR_Ruta_5!AE27</f>
        <v>0</v>
      </c>
      <c r="AF22" s="479">
        <f>+'Balance + PyG'!AF23+LR_Ruta_1!AF27+LR_Ruta_2!AF27+LR_Ruta_3!AF27+LR_Ruta_4!AF27+LR_Ruta_5!AF27</f>
        <v>0</v>
      </c>
      <c r="AG22" s="479">
        <f>+'Balance + PyG'!AG23+LR_Ruta_1!AG27+LR_Ruta_2!AG27+LR_Ruta_3!AG27+LR_Ruta_4!AG27+LR_Ruta_5!AG27</f>
        <v>0</v>
      </c>
      <c r="AH22" s="479">
        <f>+'Balance + PyG'!AH23+LR_Ruta_1!AH27+LR_Ruta_2!AH27+LR_Ruta_3!AH27+LR_Ruta_4!AH27+LR_Ruta_5!AH27</f>
        <v>0</v>
      </c>
      <c r="AI22" s="479">
        <f>+'Balance + PyG'!AI23+LR_Ruta_1!AI27+LR_Ruta_2!AI27+LR_Ruta_3!AI27+LR_Ruta_4!AI27+LR_Ruta_5!AI27</f>
        <v>0</v>
      </c>
      <c r="AJ22" s="479">
        <f>+'Balance + PyG'!AJ23+LR_Ruta_1!AJ27+LR_Ruta_2!AJ27+LR_Ruta_3!AJ27+LR_Ruta_4!AJ27+LR_Ruta_5!AJ27</f>
        <v>0</v>
      </c>
      <c r="AK22" s="479">
        <f>+'Balance + PyG'!AK23+LR_Ruta_1!AK27+LR_Ruta_2!AK27+LR_Ruta_3!AK27+LR_Ruta_4!AK27+LR_Ruta_5!AK27</f>
        <v>0</v>
      </c>
      <c r="AL22" s="481">
        <f>+'Balance + PyG'!AL23+LR_Ruta_1!AL27+LR_Ruta_2!AL27+LR_Ruta_3!AL27+LR_Ruta_4!AL27+LR_Ruta_5!AL27</f>
        <v>0</v>
      </c>
    </row>
    <row r="23" spans="1:38" x14ac:dyDescent="0.25">
      <c r="A23" s="445"/>
      <c r="B23" s="463" t="s">
        <v>123</v>
      </c>
      <c r="C23" s="478">
        <f>+'Balance + PyG'!C24+LR_Ruta_1!C28+LR_Ruta_2!C28+LR_Ruta_3!C28+LR_Ruta_4!C28+LR_Ruta_5!C28</f>
        <v>0</v>
      </c>
      <c r="D23" s="479">
        <f>+'Balance + PyG'!D24+LR_Ruta_1!D28+LR_Ruta_2!D28+LR_Ruta_3!D28+LR_Ruta_4!D28+LR_Ruta_5!D28</f>
        <v>0</v>
      </c>
      <c r="E23" s="479">
        <f>+'Balance + PyG'!E24+LR_Ruta_1!E28+LR_Ruta_2!E28+LR_Ruta_3!E28+LR_Ruta_4!E28+LR_Ruta_5!E28</f>
        <v>0</v>
      </c>
      <c r="F23" s="479">
        <f>+'Balance + PyG'!F24+LR_Ruta_1!F28+LR_Ruta_2!F28+LR_Ruta_3!F28+LR_Ruta_4!F28+LR_Ruta_5!F28</f>
        <v>0</v>
      </c>
      <c r="G23" s="479">
        <f>+'Balance + PyG'!G24+LR_Ruta_1!G28+LR_Ruta_2!G28+LR_Ruta_3!G28+LR_Ruta_4!G28+LR_Ruta_5!G28</f>
        <v>0</v>
      </c>
      <c r="H23" s="479">
        <f>+'Balance + PyG'!H24+LR_Ruta_1!H28+LR_Ruta_2!H28+LR_Ruta_3!H28+LR_Ruta_4!H28+LR_Ruta_5!H28</f>
        <v>0</v>
      </c>
      <c r="I23" s="479">
        <f>+'Balance + PyG'!I24+LR_Ruta_1!I28+LR_Ruta_2!I28+LR_Ruta_3!I28+LR_Ruta_4!I28+LR_Ruta_5!I28</f>
        <v>0</v>
      </c>
      <c r="J23" s="479">
        <f>+'Balance + PyG'!J24+LR_Ruta_1!J28+LR_Ruta_2!J28+LR_Ruta_3!J28+LR_Ruta_4!J28+LR_Ruta_5!J28</f>
        <v>0</v>
      </c>
      <c r="K23" s="479">
        <f>+'Balance + PyG'!K24+LR_Ruta_1!K28+LR_Ruta_2!K28+LR_Ruta_3!K28+LR_Ruta_4!K28+LR_Ruta_5!K28</f>
        <v>0</v>
      </c>
      <c r="L23" s="479">
        <f>+'Balance + PyG'!L24+LR_Ruta_1!L28+LR_Ruta_2!L28+LR_Ruta_3!L28+LR_Ruta_4!L28+LR_Ruta_5!L28</f>
        <v>0</v>
      </c>
      <c r="M23" s="479">
        <f>+'Balance + PyG'!M24+LR_Ruta_1!M28+LR_Ruta_2!M28+LR_Ruta_3!M28+LR_Ruta_4!M28+LR_Ruta_5!M28</f>
        <v>0</v>
      </c>
      <c r="N23" s="479">
        <f>+'Balance + PyG'!N24+LR_Ruta_1!N28+LR_Ruta_2!N28+LR_Ruta_3!N28+LR_Ruta_4!N28+LR_Ruta_5!N28</f>
        <v>0</v>
      </c>
      <c r="O23" s="480">
        <f>+'Balance + PyG'!O24+LR_Ruta_1!O28+LR_Ruta_2!O28+LR_Ruta_3!O28+LR_Ruta_4!O28+LR_Ruta_5!O28</f>
        <v>0</v>
      </c>
      <c r="P23" s="479">
        <f>+'Balance + PyG'!P24+LR_Ruta_1!P28+LR_Ruta_2!P28+LR_Ruta_3!P28+LR_Ruta_4!P28+LR_Ruta_5!P28</f>
        <v>0</v>
      </c>
      <c r="Q23" s="479">
        <f>+'Balance + PyG'!Q24+LR_Ruta_1!Q28+LR_Ruta_2!Q28+LR_Ruta_3!Q28+LR_Ruta_4!Q28+LR_Ruta_5!Q28</f>
        <v>0</v>
      </c>
      <c r="R23" s="479">
        <f>+'Balance + PyG'!R24+LR_Ruta_1!R28+LR_Ruta_2!R28+LR_Ruta_3!R28+LR_Ruta_4!R28+LR_Ruta_5!R28</f>
        <v>0</v>
      </c>
      <c r="S23" s="479">
        <f>+'Balance + PyG'!S24+LR_Ruta_1!S28+LR_Ruta_2!S28+LR_Ruta_3!S28+LR_Ruta_4!S28+LR_Ruta_5!S28</f>
        <v>0</v>
      </c>
      <c r="T23" s="479">
        <f>+'Balance + PyG'!T24+LR_Ruta_1!T28+LR_Ruta_2!T28+LR_Ruta_3!T28+LR_Ruta_4!T28+LR_Ruta_5!T28</f>
        <v>0</v>
      </c>
      <c r="U23" s="479">
        <f>+'Balance + PyG'!U24+LR_Ruta_1!U28+LR_Ruta_2!U28+LR_Ruta_3!U28+LR_Ruta_4!U28+LR_Ruta_5!U28</f>
        <v>0</v>
      </c>
      <c r="V23" s="479">
        <f>+'Balance + PyG'!V24+LR_Ruta_1!V28+LR_Ruta_2!V28+LR_Ruta_3!V28+LR_Ruta_4!V28+LR_Ruta_5!V28</f>
        <v>0</v>
      </c>
      <c r="W23" s="479">
        <f>+'Balance + PyG'!W24+LR_Ruta_1!W28+LR_Ruta_2!W28+LR_Ruta_3!W28+LR_Ruta_4!W28+LR_Ruta_5!W28</f>
        <v>0</v>
      </c>
      <c r="X23" s="479">
        <f>+'Balance + PyG'!X24+LR_Ruta_1!X28+LR_Ruta_2!X28+LR_Ruta_3!X28+LR_Ruta_4!X28+LR_Ruta_5!X28</f>
        <v>0</v>
      </c>
      <c r="Y23" s="479">
        <f>+'Balance + PyG'!Y24+LR_Ruta_1!Y28+LR_Ruta_2!Y28+LR_Ruta_3!Y28+LR_Ruta_4!Y28+LR_Ruta_5!Y28</f>
        <v>0</v>
      </c>
      <c r="Z23" s="479">
        <f>+'Balance + PyG'!Z24+LR_Ruta_1!Z28+LR_Ruta_2!Z28+LR_Ruta_3!Z28+LR_Ruta_4!Z28+LR_Ruta_5!Z28</f>
        <v>0</v>
      </c>
      <c r="AA23" s="479">
        <f>+'Balance + PyG'!AA24+LR_Ruta_1!AA28+LR_Ruta_2!AA28+LR_Ruta_3!AA28+LR_Ruta_4!AA28+LR_Ruta_5!AA28</f>
        <v>0</v>
      </c>
      <c r="AB23" s="479">
        <f>+'Balance + PyG'!AB24+LR_Ruta_1!AB28+LR_Ruta_2!AB28+LR_Ruta_3!AB28+LR_Ruta_4!AB28+LR_Ruta_5!AB28</f>
        <v>0</v>
      </c>
      <c r="AC23" s="479">
        <f>+'Balance + PyG'!AC24+LR_Ruta_1!AC28+LR_Ruta_2!AC28+LR_Ruta_3!AC28+LR_Ruta_4!AC28+LR_Ruta_5!AC28</f>
        <v>0</v>
      </c>
      <c r="AD23" s="479">
        <f>+'Balance + PyG'!AD24+LR_Ruta_1!AD28+LR_Ruta_2!AD28+LR_Ruta_3!AD28+LR_Ruta_4!AD28+LR_Ruta_5!AD28</f>
        <v>0</v>
      </c>
      <c r="AE23" s="479">
        <f>+'Balance + PyG'!AE24+LR_Ruta_1!AE28+LR_Ruta_2!AE28+LR_Ruta_3!AE28+LR_Ruta_4!AE28+LR_Ruta_5!AE28</f>
        <v>0</v>
      </c>
      <c r="AF23" s="479">
        <f>+'Balance + PyG'!AF24+LR_Ruta_1!AF28+LR_Ruta_2!AF28+LR_Ruta_3!AF28+LR_Ruta_4!AF28+LR_Ruta_5!AF28</f>
        <v>0</v>
      </c>
      <c r="AG23" s="479">
        <f>+'Balance + PyG'!AG24+LR_Ruta_1!AG28+LR_Ruta_2!AG28+LR_Ruta_3!AG28+LR_Ruta_4!AG28+LR_Ruta_5!AG28</f>
        <v>0</v>
      </c>
      <c r="AH23" s="479">
        <f>+'Balance + PyG'!AH24+LR_Ruta_1!AH28+LR_Ruta_2!AH28+LR_Ruta_3!AH28+LR_Ruta_4!AH28+LR_Ruta_5!AH28</f>
        <v>0</v>
      </c>
      <c r="AI23" s="479">
        <f>+'Balance + PyG'!AI24+LR_Ruta_1!AI28+LR_Ruta_2!AI28+LR_Ruta_3!AI28+LR_Ruta_4!AI28+LR_Ruta_5!AI28</f>
        <v>0</v>
      </c>
      <c r="AJ23" s="479">
        <f>+'Balance + PyG'!AJ24+LR_Ruta_1!AJ28+LR_Ruta_2!AJ28+LR_Ruta_3!AJ28+LR_Ruta_4!AJ28+LR_Ruta_5!AJ28</f>
        <v>0</v>
      </c>
      <c r="AK23" s="479">
        <f>+'Balance + PyG'!AK24+LR_Ruta_1!AK28+LR_Ruta_2!AK28+LR_Ruta_3!AK28+LR_Ruta_4!AK28+LR_Ruta_5!AK28</f>
        <v>0</v>
      </c>
      <c r="AL23" s="481">
        <f>+'Balance + PyG'!AL24+LR_Ruta_1!AL28+LR_Ruta_2!AL28+LR_Ruta_3!AL28+LR_Ruta_4!AL28+LR_Ruta_5!AL28</f>
        <v>0</v>
      </c>
    </row>
    <row r="24" spans="1:38" x14ac:dyDescent="0.25">
      <c r="A24" s="445"/>
      <c r="B24" s="463" t="s">
        <v>124</v>
      </c>
      <c r="C24" s="478">
        <f>+'Balance + PyG'!C25+LR_Ruta_1!C29+LR_Ruta_2!C29+LR_Ruta_3!C29+LR_Ruta_4!C29+LR_Ruta_5!C29</f>
        <v>0</v>
      </c>
      <c r="D24" s="479">
        <f>+'Balance + PyG'!D25+LR_Ruta_1!D29+LR_Ruta_2!D29+LR_Ruta_3!D29+LR_Ruta_4!D29+LR_Ruta_5!D29</f>
        <v>0</v>
      </c>
      <c r="E24" s="479">
        <f>+'Balance + PyG'!E25+LR_Ruta_1!E29+LR_Ruta_2!E29+LR_Ruta_3!E29+LR_Ruta_4!E29+LR_Ruta_5!E29</f>
        <v>0</v>
      </c>
      <c r="F24" s="479">
        <f>+'Balance + PyG'!F25+LR_Ruta_1!F29+LR_Ruta_2!F29+LR_Ruta_3!F29+LR_Ruta_4!F29+LR_Ruta_5!F29</f>
        <v>0</v>
      </c>
      <c r="G24" s="479">
        <f>+'Balance + PyG'!G25+LR_Ruta_1!G29+LR_Ruta_2!G29+LR_Ruta_3!G29+LR_Ruta_4!G29+LR_Ruta_5!G29</f>
        <v>0</v>
      </c>
      <c r="H24" s="479">
        <f>+'Balance + PyG'!H25+LR_Ruta_1!H29+LR_Ruta_2!H29+LR_Ruta_3!H29+LR_Ruta_4!H29+LR_Ruta_5!H29</f>
        <v>0</v>
      </c>
      <c r="I24" s="479">
        <f>+'Balance + PyG'!I25+LR_Ruta_1!I29+LR_Ruta_2!I29+LR_Ruta_3!I29+LR_Ruta_4!I29+LR_Ruta_5!I29</f>
        <v>0</v>
      </c>
      <c r="J24" s="479">
        <f>+'Balance + PyG'!J25+LR_Ruta_1!J29+LR_Ruta_2!J29+LR_Ruta_3!J29+LR_Ruta_4!J29+LR_Ruta_5!J29</f>
        <v>0</v>
      </c>
      <c r="K24" s="479">
        <f>+'Balance + PyG'!K25+LR_Ruta_1!K29+LR_Ruta_2!K29+LR_Ruta_3!K29+LR_Ruta_4!K29+LR_Ruta_5!K29</f>
        <v>0</v>
      </c>
      <c r="L24" s="479">
        <f>+'Balance + PyG'!L25+LR_Ruta_1!L29+LR_Ruta_2!L29+LR_Ruta_3!L29+LR_Ruta_4!L29+LR_Ruta_5!L29</f>
        <v>0</v>
      </c>
      <c r="M24" s="479">
        <f>+'Balance + PyG'!M25+LR_Ruta_1!M29+LR_Ruta_2!M29+LR_Ruta_3!M29+LR_Ruta_4!M29+LR_Ruta_5!M29</f>
        <v>0</v>
      </c>
      <c r="N24" s="479">
        <f>+'Balance + PyG'!N25+LR_Ruta_1!N29+LR_Ruta_2!N29+LR_Ruta_3!N29+LR_Ruta_4!N29+LR_Ruta_5!N29</f>
        <v>0</v>
      </c>
      <c r="O24" s="480">
        <f>+'Balance + PyG'!O25+LR_Ruta_1!O29+LR_Ruta_2!O29+LR_Ruta_3!O29+LR_Ruta_4!O29+LR_Ruta_5!O29</f>
        <v>0</v>
      </c>
      <c r="P24" s="479">
        <f>+'Balance + PyG'!P25+LR_Ruta_1!P29+LR_Ruta_2!P29+LR_Ruta_3!P29+LR_Ruta_4!P29+LR_Ruta_5!P29</f>
        <v>0</v>
      </c>
      <c r="Q24" s="479">
        <f>+'Balance + PyG'!Q25+LR_Ruta_1!Q29+LR_Ruta_2!Q29+LR_Ruta_3!Q29+LR_Ruta_4!Q29+LR_Ruta_5!Q29</f>
        <v>0</v>
      </c>
      <c r="R24" s="479">
        <f>+'Balance + PyG'!R25+LR_Ruta_1!R29+LR_Ruta_2!R29+LR_Ruta_3!R29+LR_Ruta_4!R29+LR_Ruta_5!R29</f>
        <v>0</v>
      </c>
      <c r="S24" s="479">
        <f>+'Balance + PyG'!S25+LR_Ruta_1!S29+LR_Ruta_2!S29+LR_Ruta_3!S29+LR_Ruta_4!S29+LR_Ruta_5!S29</f>
        <v>0</v>
      </c>
      <c r="T24" s="479">
        <f>+'Balance + PyG'!T25+LR_Ruta_1!T29+LR_Ruta_2!T29+LR_Ruta_3!T29+LR_Ruta_4!T29+LR_Ruta_5!T29</f>
        <v>0</v>
      </c>
      <c r="U24" s="479">
        <f>+'Balance + PyG'!U25+LR_Ruta_1!U29+LR_Ruta_2!U29+LR_Ruta_3!U29+LR_Ruta_4!U29+LR_Ruta_5!U29</f>
        <v>0</v>
      </c>
      <c r="V24" s="479">
        <f>+'Balance + PyG'!V25+LR_Ruta_1!V29+LR_Ruta_2!V29+LR_Ruta_3!V29+LR_Ruta_4!V29+LR_Ruta_5!V29</f>
        <v>0</v>
      </c>
      <c r="W24" s="479">
        <f>+'Balance + PyG'!W25+LR_Ruta_1!W29+LR_Ruta_2!W29+LR_Ruta_3!W29+LR_Ruta_4!W29+LR_Ruta_5!W29</f>
        <v>0</v>
      </c>
      <c r="X24" s="479">
        <f>+'Balance + PyG'!X25+LR_Ruta_1!X29+LR_Ruta_2!X29+LR_Ruta_3!X29+LR_Ruta_4!X29+LR_Ruta_5!X29</f>
        <v>0</v>
      </c>
      <c r="Y24" s="479">
        <f>+'Balance + PyG'!Y25+LR_Ruta_1!Y29+LR_Ruta_2!Y29+LR_Ruta_3!Y29+LR_Ruta_4!Y29+LR_Ruta_5!Y29</f>
        <v>0</v>
      </c>
      <c r="Z24" s="479">
        <f>+'Balance + PyG'!Z25+LR_Ruta_1!Z29+LR_Ruta_2!Z29+LR_Ruta_3!Z29+LR_Ruta_4!Z29+LR_Ruta_5!Z29</f>
        <v>0</v>
      </c>
      <c r="AA24" s="479">
        <f>+'Balance + PyG'!AA25+LR_Ruta_1!AA29+LR_Ruta_2!AA29+LR_Ruta_3!AA29+LR_Ruta_4!AA29+LR_Ruta_5!AA29</f>
        <v>0</v>
      </c>
      <c r="AB24" s="479">
        <f>+'Balance + PyG'!AB25+LR_Ruta_1!AB29+LR_Ruta_2!AB29+LR_Ruta_3!AB29+LR_Ruta_4!AB29+LR_Ruta_5!AB29</f>
        <v>0</v>
      </c>
      <c r="AC24" s="479">
        <f>+'Balance + PyG'!AC25+LR_Ruta_1!AC29+LR_Ruta_2!AC29+LR_Ruta_3!AC29+LR_Ruta_4!AC29+LR_Ruta_5!AC29</f>
        <v>0</v>
      </c>
      <c r="AD24" s="479">
        <f>+'Balance + PyG'!AD25+LR_Ruta_1!AD29+LR_Ruta_2!AD29+LR_Ruta_3!AD29+LR_Ruta_4!AD29+LR_Ruta_5!AD29</f>
        <v>0</v>
      </c>
      <c r="AE24" s="479">
        <f>+'Balance + PyG'!AE25+LR_Ruta_1!AE29+LR_Ruta_2!AE29+LR_Ruta_3!AE29+LR_Ruta_4!AE29+LR_Ruta_5!AE29</f>
        <v>0</v>
      </c>
      <c r="AF24" s="479">
        <f>+'Balance + PyG'!AF25+LR_Ruta_1!AF29+LR_Ruta_2!AF29+LR_Ruta_3!AF29+LR_Ruta_4!AF29+LR_Ruta_5!AF29</f>
        <v>0</v>
      </c>
      <c r="AG24" s="479">
        <f>+'Balance + PyG'!AG25+LR_Ruta_1!AG29+LR_Ruta_2!AG29+LR_Ruta_3!AG29+LR_Ruta_4!AG29+LR_Ruta_5!AG29</f>
        <v>0</v>
      </c>
      <c r="AH24" s="479">
        <f>+'Balance + PyG'!AH25+LR_Ruta_1!AH29+LR_Ruta_2!AH29+LR_Ruta_3!AH29+LR_Ruta_4!AH29+LR_Ruta_5!AH29</f>
        <v>0</v>
      </c>
      <c r="AI24" s="479">
        <f>+'Balance + PyG'!AI25+LR_Ruta_1!AI29+LR_Ruta_2!AI29+LR_Ruta_3!AI29+LR_Ruta_4!AI29+LR_Ruta_5!AI29</f>
        <v>0</v>
      </c>
      <c r="AJ24" s="479">
        <f>+'Balance + PyG'!AJ25+LR_Ruta_1!AJ29+LR_Ruta_2!AJ29+LR_Ruta_3!AJ29+LR_Ruta_4!AJ29+LR_Ruta_5!AJ29</f>
        <v>0</v>
      </c>
      <c r="AK24" s="479">
        <f>+'Balance + PyG'!AK25+LR_Ruta_1!AK29+LR_Ruta_2!AK29+LR_Ruta_3!AK29+LR_Ruta_4!AK29+LR_Ruta_5!AK29</f>
        <v>0</v>
      </c>
      <c r="AL24" s="481">
        <f>+'Balance + PyG'!AL25+LR_Ruta_1!AL29+LR_Ruta_2!AL29+LR_Ruta_3!AL29+LR_Ruta_4!AL29+LR_Ruta_5!AL29</f>
        <v>0</v>
      </c>
    </row>
    <row r="25" spans="1:38" s="8" customFormat="1" x14ac:dyDescent="0.25">
      <c r="A25" s="452"/>
      <c r="B25" s="473" t="s">
        <v>125</v>
      </c>
      <c r="C25" s="474">
        <f>SUM(C26:C36)</f>
        <v>0</v>
      </c>
      <c r="D25" s="475">
        <f t="shared" ref="D25:AL25" si="6">SUM(D26:D36)</f>
        <v>0</v>
      </c>
      <c r="E25" s="475">
        <f t="shared" si="6"/>
        <v>0</v>
      </c>
      <c r="F25" s="475">
        <f t="shared" si="6"/>
        <v>0</v>
      </c>
      <c r="G25" s="475">
        <f t="shared" si="6"/>
        <v>0</v>
      </c>
      <c r="H25" s="475">
        <f t="shared" si="6"/>
        <v>0</v>
      </c>
      <c r="I25" s="475">
        <f t="shared" si="6"/>
        <v>0</v>
      </c>
      <c r="J25" s="475">
        <f t="shared" si="6"/>
        <v>0</v>
      </c>
      <c r="K25" s="475">
        <f t="shared" si="6"/>
        <v>0</v>
      </c>
      <c r="L25" s="475">
        <f t="shared" si="6"/>
        <v>0</v>
      </c>
      <c r="M25" s="475">
        <f t="shared" si="6"/>
        <v>0</v>
      </c>
      <c r="N25" s="475">
        <f t="shared" si="6"/>
        <v>0</v>
      </c>
      <c r="O25" s="476">
        <f t="shared" si="6"/>
        <v>0</v>
      </c>
      <c r="P25" s="475">
        <f t="shared" si="6"/>
        <v>0</v>
      </c>
      <c r="Q25" s="475">
        <f t="shared" si="6"/>
        <v>0</v>
      </c>
      <c r="R25" s="475">
        <f t="shared" si="6"/>
        <v>0</v>
      </c>
      <c r="S25" s="475">
        <f t="shared" si="6"/>
        <v>0</v>
      </c>
      <c r="T25" s="475">
        <f t="shared" si="6"/>
        <v>0</v>
      </c>
      <c r="U25" s="475">
        <f t="shared" si="6"/>
        <v>0</v>
      </c>
      <c r="V25" s="475">
        <f t="shared" si="6"/>
        <v>0</v>
      </c>
      <c r="W25" s="475">
        <f t="shared" si="6"/>
        <v>0</v>
      </c>
      <c r="X25" s="475">
        <f t="shared" si="6"/>
        <v>0</v>
      </c>
      <c r="Y25" s="475">
        <f t="shared" si="6"/>
        <v>0</v>
      </c>
      <c r="Z25" s="475">
        <f t="shared" ref="Z25:AK25" si="7">SUM(Z26:Z36)</f>
        <v>0</v>
      </c>
      <c r="AA25" s="475">
        <f t="shared" si="7"/>
        <v>0</v>
      </c>
      <c r="AB25" s="475">
        <f t="shared" si="7"/>
        <v>0</v>
      </c>
      <c r="AC25" s="475">
        <f t="shared" si="7"/>
        <v>0</v>
      </c>
      <c r="AD25" s="475">
        <f t="shared" si="7"/>
        <v>0</v>
      </c>
      <c r="AE25" s="475">
        <f t="shared" si="7"/>
        <v>0</v>
      </c>
      <c r="AF25" s="475">
        <f t="shared" si="7"/>
        <v>0</v>
      </c>
      <c r="AG25" s="475">
        <f t="shared" si="7"/>
        <v>0</v>
      </c>
      <c r="AH25" s="475">
        <f t="shared" si="7"/>
        <v>0</v>
      </c>
      <c r="AI25" s="475">
        <f t="shared" si="7"/>
        <v>0</v>
      </c>
      <c r="AJ25" s="475">
        <f t="shared" si="7"/>
        <v>0</v>
      </c>
      <c r="AK25" s="475">
        <f t="shared" si="7"/>
        <v>0</v>
      </c>
      <c r="AL25" s="477">
        <f t="shared" si="6"/>
        <v>0</v>
      </c>
    </row>
    <row r="26" spans="1:38" x14ac:dyDescent="0.25">
      <c r="A26" s="445"/>
      <c r="B26" s="463" t="s">
        <v>126</v>
      </c>
      <c r="C26" s="478">
        <f>+'Balance + PyG'!C27</f>
        <v>0</v>
      </c>
      <c r="D26" s="479">
        <f>+'Balance + PyG'!D27</f>
        <v>0</v>
      </c>
      <c r="E26" s="479">
        <f>+'Balance + PyG'!E27</f>
        <v>0</v>
      </c>
      <c r="F26" s="479">
        <f>+'Balance + PyG'!F27</f>
        <v>0</v>
      </c>
      <c r="G26" s="479">
        <f>+'Balance + PyG'!G27</f>
        <v>0</v>
      </c>
      <c r="H26" s="479">
        <f>+'Balance + PyG'!H27</f>
        <v>0</v>
      </c>
      <c r="I26" s="479">
        <f>+'Balance + PyG'!I27</f>
        <v>0</v>
      </c>
      <c r="J26" s="479">
        <f>+'Balance + PyG'!J27</f>
        <v>0</v>
      </c>
      <c r="K26" s="479">
        <f>+'Balance + PyG'!K27</f>
        <v>0</v>
      </c>
      <c r="L26" s="479">
        <f>+'Balance + PyG'!L27</f>
        <v>0</v>
      </c>
      <c r="M26" s="479">
        <f>+'Balance + PyG'!M27</f>
        <v>0</v>
      </c>
      <c r="N26" s="479">
        <f>+'Balance + PyG'!N27</f>
        <v>0</v>
      </c>
      <c r="O26" s="480">
        <f>+'Balance + PyG'!O27</f>
        <v>0</v>
      </c>
      <c r="P26" s="479">
        <f>+'Balance + PyG'!P27</f>
        <v>0</v>
      </c>
      <c r="Q26" s="479">
        <f>+'Balance + PyG'!Q27</f>
        <v>0</v>
      </c>
      <c r="R26" s="479">
        <f>+'Balance + PyG'!R27</f>
        <v>0</v>
      </c>
      <c r="S26" s="479">
        <f>+'Balance + PyG'!S27</f>
        <v>0</v>
      </c>
      <c r="T26" s="479">
        <f>+'Balance + PyG'!T27</f>
        <v>0</v>
      </c>
      <c r="U26" s="479">
        <f>+'Balance + PyG'!U27</f>
        <v>0</v>
      </c>
      <c r="V26" s="479">
        <f>+'Balance + PyG'!V27</f>
        <v>0</v>
      </c>
      <c r="W26" s="479">
        <f>+'Balance + PyG'!W27</f>
        <v>0</v>
      </c>
      <c r="X26" s="479">
        <f>+'Balance + PyG'!X27</f>
        <v>0</v>
      </c>
      <c r="Y26" s="479">
        <f>+'Balance + PyG'!Y27</f>
        <v>0</v>
      </c>
      <c r="Z26" s="479">
        <f>+'Balance + PyG'!Z27</f>
        <v>0</v>
      </c>
      <c r="AA26" s="479">
        <f>+'Balance + PyG'!AA27</f>
        <v>0</v>
      </c>
      <c r="AB26" s="479">
        <f>+'Balance + PyG'!AB27</f>
        <v>0</v>
      </c>
      <c r="AC26" s="479">
        <f>+'Balance + PyG'!AC27</f>
        <v>0</v>
      </c>
      <c r="AD26" s="479">
        <f>+'Balance + PyG'!AD27</f>
        <v>0</v>
      </c>
      <c r="AE26" s="479">
        <f>+'Balance + PyG'!AE27</f>
        <v>0</v>
      </c>
      <c r="AF26" s="479">
        <f>+'Balance + PyG'!AF27</f>
        <v>0</v>
      </c>
      <c r="AG26" s="479">
        <f>+'Balance + PyG'!AG27</f>
        <v>0</v>
      </c>
      <c r="AH26" s="479">
        <f>+'Balance + PyG'!AH27</f>
        <v>0</v>
      </c>
      <c r="AI26" s="479">
        <f>+'Balance + PyG'!AI27</f>
        <v>0</v>
      </c>
      <c r="AJ26" s="479">
        <f>+'Balance + PyG'!AJ27</f>
        <v>0</v>
      </c>
      <c r="AK26" s="479">
        <f>+'Balance + PyG'!AK27</f>
        <v>0</v>
      </c>
      <c r="AL26" s="481">
        <f>+'Balance + PyG'!AL27</f>
        <v>0</v>
      </c>
    </row>
    <row r="27" spans="1:38" x14ac:dyDescent="0.25">
      <c r="A27" s="445"/>
      <c r="B27" s="463" t="s">
        <v>127</v>
      </c>
      <c r="C27" s="478">
        <f>+'Balance + PyG'!C28</f>
        <v>0</v>
      </c>
      <c r="D27" s="479">
        <f>+'Balance + PyG'!D28</f>
        <v>0</v>
      </c>
      <c r="E27" s="479">
        <f>+'Balance + PyG'!E28</f>
        <v>0</v>
      </c>
      <c r="F27" s="479">
        <f>+'Balance + PyG'!F28</f>
        <v>0</v>
      </c>
      <c r="G27" s="479">
        <f>+'Balance + PyG'!G28</f>
        <v>0</v>
      </c>
      <c r="H27" s="479">
        <f>+'Balance + PyG'!H28</f>
        <v>0</v>
      </c>
      <c r="I27" s="479">
        <f>+'Balance + PyG'!I28</f>
        <v>0</v>
      </c>
      <c r="J27" s="479">
        <f>+'Balance + PyG'!J28</f>
        <v>0</v>
      </c>
      <c r="K27" s="479">
        <f>+'Balance + PyG'!K28</f>
        <v>0</v>
      </c>
      <c r="L27" s="479">
        <f>+'Balance + PyG'!L28</f>
        <v>0</v>
      </c>
      <c r="M27" s="479">
        <f>+'Balance + PyG'!M28</f>
        <v>0</v>
      </c>
      <c r="N27" s="479">
        <f>+'Balance + PyG'!N28</f>
        <v>0</v>
      </c>
      <c r="O27" s="480">
        <f>+'Balance + PyG'!O28</f>
        <v>0</v>
      </c>
      <c r="P27" s="479">
        <f>+'Balance + PyG'!P28</f>
        <v>0</v>
      </c>
      <c r="Q27" s="479">
        <f>+'Balance + PyG'!Q28</f>
        <v>0</v>
      </c>
      <c r="R27" s="479">
        <f>+'Balance + PyG'!R28</f>
        <v>0</v>
      </c>
      <c r="S27" s="479">
        <f>+'Balance + PyG'!S28</f>
        <v>0</v>
      </c>
      <c r="T27" s="479">
        <f>+'Balance + PyG'!T28</f>
        <v>0</v>
      </c>
      <c r="U27" s="479">
        <f>+'Balance + PyG'!U28</f>
        <v>0</v>
      </c>
      <c r="V27" s="479">
        <f>+'Balance + PyG'!V28</f>
        <v>0</v>
      </c>
      <c r="W27" s="479">
        <f>+'Balance + PyG'!W28</f>
        <v>0</v>
      </c>
      <c r="X27" s="479">
        <f>+'Balance + PyG'!X28</f>
        <v>0</v>
      </c>
      <c r="Y27" s="479">
        <f>+'Balance + PyG'!Y28</f>
        <v>0</v>
      </c>
      <c r="Z27" s="479">
        <f>+'Balance + PyG'!Z28</f>
        <v>0</v>
      </c>
      <c r="AA27" s="479">
        <f>+'Balance + PyG'!AA28</f>
        <v>0</v>
      </c>
      <c r="AB27" s="479">
        <f>+'Balance + PyG'!AB28</f>
        <v>0</v>
      </c>
      <c r="AC27" s="479">
        <f>+'Balance + PyG'!AC28</f>
        <v>0</v>
      </c>
      <c r="AD27" s="479">
        <f>+'Balance + PyG'!AD28</f>
        <v>0</v>
      </c>
      <c r="AE27" s="479">
        <f>+'Balance + PyG'!AE28</f>
        <v>0</v>
      </c>
      <c r="AF27" s="479">
        <f>+'Balance + PyG'!AF28</f>
        <v>0</v>
      </c>
      <c r="AG27" s="479">
        <f>+'Balance + PyG'!AG28</f>
        <v>0</v>
      </c>
      <c r="AH27" s="479">
        <f>+'Balance + PyG'!AH28</f>
        <v>0</v>
      </c>
      <c r="AI27" s="479">
        <f>+'Balance + PyG'!AI28</f>
        <v>0</v>
      </c>
      <c r="AJ27" s="479">
        <f>+'Balance + PyG'!AJ28</f>
        <v>0</v>
      </c>
      <c r="AK27" s="479">
        <f>+'Balance + PyG'!AK28</f>
        <v>0</v>
      </c>
      <c r="AL27" s="481">
        <f>+'Balance + PyG'!AL28</f>
        <v>0</v>
      </c>
    </row>
    <row r="28" spans="1:38" x14ac:dyDescent="0.25">
      <c r="A28" s="445"/>
      <c r="B28" s="463" t="s">
        <v>128</v>
      </c>
      <c r="C28" s="478">
        <f>+'Balance + PyG'!C29</f>
        <v>0</v>
      </c>
      <c r="D28" s="479">
        <f>+'Balance + PyG'!D29</f>
        <v>0</v>
      </c>
      <c r="E28" s="479">
        <f>+'Balance + PyG'!E29</f>
        <v>0</v>
      </c>
      <c r="F28" s="479">
        <f>+'Balance + PyG'!F29</f>
        <v>0</v>
      </c>
      <c r="G28" s="479">
        <f>+'Balance + PyG'!G29</f>
        <v>0</v>
      </c>
      <c r="H28" s="479">
        <f>+'Balance + PyG'!H29</f>
        <v>0</v>
      </c>
      <c r="I28" s="479">
        <f>+'Balance + PyG'!I29</f>
        <v>0</v>
      </c>
      <c r="J28" s="479">
        <f>+'Balance + PyG'!J29</f>
        <v>0</v>
      </c>
      <c r="K28" s="479">
        <f>+'Balance + PyG'!K29</f>
        <v>0</v>
      </c>
      <c r="L28" s="479">
        <f>+'Balance + PyG'!L29</f>
        <v>0</v>
      </c>
      <c r="M28" s="479">
        <f>+'Balance + PyG'!M29</f>
        <v>0</v>
      </c>
      <c r="N28" s="479">
        <f>+'Balance + PyG'!N29</f>
        <v>0</v>
      </c>
      <c r="O28" s="480">
        <f>+'Balance + PyG'!O29</f>
        <v>0</v>
      </c>
      <c r="P28" s="479">
        <f>+'Balance + PyG'!P29</f>
        <v>0</v>
      </c>
      <c r="Q28" s="479">
        <f>+'Balance + PyG'!Q29</f>
        <v>0</v>
      </c>
      <c r="R28" s="479">
        <f>+'Balance + PyG'!R29</f>
        <v>0</v>
      </c>
      <c r="S28" s="479">
        <f>+'Balance + PyG'!S29</f>
        <v>0</v>
      </c>
      <c r="T28" s="479">
        <f>+'Balance + PyG'!T29</f>
        <v>0</v>
      </c>
      <c r="U28" s="479">
        <f>+'Balance + PyG'!U29</f>
        <v>0</v>
      </c>
      <c r="V28" s="479">
        <f>+'Balance + PyG'!V29</f>
        <v>0</v>
      </c>
      <c r="W28" s="479">
        <f>+'Balance + PyG'!W29</f>
        <v>0</v>
      </c>
      <c r="X28" s="479">
        <f>+'Balance + PyG'!X29</f>
        <v>0</v>
      </c>
      <c r="Y28" s="479">
        <f>+'Balance + PyG'!Y29</f>
        <v>0</v>
      </c>
      <c r="Z28" s="479">
        <f>+'Balance + PyG'!Z29</f>
        <v>0</v>
      </c>
      <c r="AA28" s="479">
        <f>+'Balance + PyG'!AA29</f>
        <v>0</v>
      </c>
      <c r="AB28" s="479">
        <f>+'Balance + PyG'!AB29</f>
        <v>0</v>
      </c>
      <c r="AC28" s="479">
        <f>+'Balance + PyG'!AC29</f>
        <v>0</v>
      </c>
      <c r="AD28" s="479">
        <f>+'Balance + PyG'!AD29</f>
        <v>0</v>
      </c>
      <c r="AE28" s="479">
        <f>+'Balance + PyG'!AE29</f>
        <v>0</v>
      </c>
      <c r="AF28" s="479">
        <f>+'Balance + PyG'!AF29</f>
        <v>0</v>
      </c>
      <c r="AG28" s="479">
        <f>+'Balance + PyG'!AG29</f>
        <v>0</v>
      </c>
      <c r="AH28" s="479">
        <f>+'Balance + PyG'!AH29</f>
        <v>0</v>
      </c>
      <c r="AI28" s="479">
        <f>+'Balance + PyG'!AI29</f>
        <v>0</v>
      </c>
      <c r="AJ28" s="479">
        <f>+'Balance + PyG'!AJ29</f>
        <v>0</v>
      </c>
      <c r="AK28" s="479">
        <f>+'Balance + PyG'!AK29</f>
        <v>0</v>
      </c>
      <c r="AL28" s="481">
        <f>+'Balance + PyG'!AL29</f>
        <v>0</v>
      </c>
    </row>
    <row r="29" spans="1:38" x14ac:dyDescent="0.25">
      <c r="A29" s="445"/>
      <c r="B29" s="463" t="s">
        <v>129</v>
      </c>
      <c r="C29" s="478">
        <f>+'Balance + PyG'!C30</f>
        <v>0</v>
      </c>
      <c r="D29" s="479">
        <f>+'Balance + PyG'!D30</f>
        <v>0</v>
      </c>
      <c r="E29" s="479">
        <f>+'Balance + PyG'!E30</f>
        <v>0</v>
      </c>
      <c r="F29" s="479">
        <f>+'Balance + PyG'!F30</f>
        <v>0</v>
      </c>
      <c r="G29" s="479">
        <f>+'Balance + PyG'!G30</f>
        <v>0</v>
      </c>
      <c r="H29" s="479">
        <f>+'Balance + PyG'!H30</f>
        <v>0</v>
      </c>
      <c r="I29" s="479">
        <f>+'Balance + PyG'!I30</f>
        <v>0</v>
      </c>
      <c r="J29" s="479">
        <f>+'Balance + PyG'!J30</f>
        <v>0</v>
      </c>
      <c r="K29" s="479">
        <f>+'Balance + PyG'!K30</f>
        <v>0</v>
      </c>
      <c r="L29" s="479">
        <f>+'Balance + PyG'!L30</f>
        <v>0</v>
      </c>
      <c r="M29" s="479">
        <f>+'Balance + PyG'!M30</f>
        <v>0</v>
      </c>
      <c r="N29" s="479">
        <f>+'Balance + PyG'!N30</f>
        <v>0</v>
      </c>
      <c r="O29" s="480">
        <f>+'Balance + PyG'!O30</f>
        <v>0</v>
      </c>
      <c r="P29" s="479">
        <f>+'Balance + PyG'!P30</f>
        <v>0</v>
      </c>
      <c r="Q29" s="479">
        <f>+'Balance + PyG'!Q30</f>
        <v>0</v>
      </c>
      <c r="R29" s="479">
        <f>+'Balance + PyG'!R30</f>
        <v>0</v>
      </c>
      <c r="S29" s="479">
        <f>+'Balance + PyG'!S30</f>
        <v>0</v>
      </c>
      <c r="T29" s="479">
        <f>+'Balance + PyG'!T30</f>
        <v>0</v>
      </c>
      <c r="U29" s="479">
        <f>+'Balance + PyG'!U30</f>
        <v>0</v>
      </c>
      <c r="V29" s="479">
        <f>+'Balance + PyG'!V30</f>
        <v>0</v>
      </c>
      <c r="W29" s="479">
        <f>+'Balance + PyG'!W30</f>
        <v>0</v>
      </c>
      <c r="X29" s="479">
        <f>+'Balance + PyG'!X30</f>
        <v>0</v>
      </c>
      <c r="Y29" s="479">
        <f>+'Balance + PyG'!Y30</f>
        <v>0</v>
      </c>
      <c r="Z29" s="479">
        <f>+'Balance + PyG'!Z30</f>
        <v>0</v>
      </c>
      <c r="AA29" s="479">
        <f>+'Balance + PyG'!AA30</f>
        <v>0</v>
      </c>
      <c r="AB29" s="479">
        <f>+'Balance + PyG'!AB30</f>
        <v>0</v>
      </c>
      <c r="AC29" s="479">
        <f>+'Balance + PyG'!AC30</f>
        <v>0</v>
      </c>
      <c r="AD29" s="479">
        <f>+'Balance + PyG'!AD30</f>
        <v>0</v>
      </c>
      <c r="AE29" s="479">
        <f>+'Balance + PyG'!AE30</f>
        <v>0</v>
      </c>
      <c r="AF29" s="479">
        <f>+'Balance + PyG'!AF30</f>
        <v>0</v>
      </c>
      <c r="AG29" s="479">
        <f>+'Balance + PyG'!AG30</f>
        <v>0</v>
      </c>
      <c r="AH29" s="479">
        <f>+'Balance + PyG'!AH30</f>
        <v>0</v>
      </c>
      <c r="AI29" s="479">
        <f>+'Balance + PyG'!AI30</f>
        <v>0</v>
      </c>
      <c r="AJ29" s="479">
        <f>+'Balance + PyG'!AJ30</f>
        <v>0</v>
      </c>
      <c r="AK29" s="479">
        <f>+'Balance + PyG'!AK30</f>
        <v>0</v>
      </c>
      <c r="AL29" s="481">
        <f>+'Balance + PyG'!AL30</f>
        <v>0</v>
      </c>
    </row>
    <row r="30" spans="1:38" x14ac:dyDescent="0.25">
      <c r="A30" s="445"/>
      <c r="B30" s="463" t="s">
        <v>130</v>
      </c>
      <c r="C30" s="478">
        <f>+'Balance + PyG'!C31</f>
        <v>0</v>
      </c>
      <c r="D30" s="479">
        <f>+'Balance + PyG'!D31</f>
        <v>0</v>
      </c>
      <c r="E30" s="479">
        <f>+'Balance + PyG'!E31</f>
        <v>0</v>
      </c>
      <c r="F30" s="479">
        <f>+'Balance + PyG'!F31</f>
        <v>0</v>
      </c>
      <c r="G30" s="479">
        <f>+'Balance + PyG'!G31</f>
        <v>0</v>
      </c>
      <c r="H30" s="479">
        <f>+'Balance + PyG'!H31</f>
        <v>0</v>
      </c>
      <c r="I30" s="479">
        <f>+'Balance + PyG'!I31</f>
        <v>0</v>
      </c>
      <c r="J30" s="479">
        <f>+'Balance + PyG'!J31</f>
        <v>0</v>
      </c>
      <c r="K30" s="479">
        <f>+'Balance + PyG'!K31</f>
        <v>0</v>
      </c>
      <c r="L30" s="479">
        <f>+'Balance + PyG'!L31</f>
        <v>0</v>
      </c>
      <c r="M30" s="479">
        <f>+'Balance + PyG'!M31</f>
        <v>0</v>
      </c>
      <c r="N30" s="479">
        <f>+'Balance + PyG'!N31</f>
        <v>0</v>
      </c>
      <c r="O30" s="480">
        <f>+'Balance + PyG'!O31</f>
        <v>0</v>
      </c>
      <c r="P30" s="479">
        <f>+'Balance + PyG'!P31</f>
        <v>0</v>
      </c>
      <c r="Q30" s="479">
        <f>+'Balance + PyG'!Q31</f>
        <v>0</v>
      </c>
      <c r="R30" s="479">
        <f>+'Balance + PyG'!R31</f>
        <v>0</v>
      </c>
      <c r="S30" s="479">
        <f>+'Balance + PyG'!S31</f>
        <v>0</v>
      </c>
      <c r="T30" s="479">
        <f>+'Balance + PyG'!T31</f>
        <v>0</v>
      </c>
      <c r="U30" s="479">
        <f>+'Balance + PyG'!U31</f>
        <v>0</v>
      </c>
      <c r="V30" s="479">
        <f>+'Balance + PyG'!V31</f>
        <v>0</v>
      </c>
      <c r="W30" s="479">
        <f>+'Balance + PyG'!W31</f>
        <v>0</v>
      </c>
      <c r="X30" s="479">
        <f>+'Balance + PyG'!X31</f>
        <v>0</v>
      </c>
      <c r="Y30" s="479">
        <f>+'Balance + PyG'!Y31</f>
        <v>0</v>
      </c>
      <c r="Z30" s="479">
        <f>+'Balance + PyG'!Z31</f>
        <v>0</v>
      </c>
      <c r="AA30" s="479">
        <f>+'Balance + PyG'!AA31</f>
        <v>0</v>
      </c>
      <c r="AB30" s="479">
        <f>+'Balance + PyG'!AB31</f>
        <v>0</v>
      </c>
      <c r="AC30" s="479">
        <f>+'Balance + PyG'!AC31</f>
        <v>0</v>
      </c>
      <c r="AD30" s="479">
        <f>+'Balance + PyG'!AD31</f>
        <v>0</v>
      </c>
      <c r="AE30" s="479">
        <f>+'Balance + PyG'!AE31</f>
        <v>0</v>
      </c>
      <c r="AF30" s="479">
        <f>+'Balance + PyG'!AF31</f>
        <v>0</v>
      </c>
      <c r="AG30" s="479">
        <f>+'Balance + PyG'!AG31</f>
        <v>0</v>
      </c>
      <c r="AH30" s="479">
        <f>+'Balance + PyG'!AH31</f>
        <v>0</v>
      </c>
      <c r="AI30" s="479">
        <f>+'Balance + PyG'!AI31</f>
        <v>0</v>
      </c>
      <c r="AJ30" s="479">
        <f>+'Balance + PyG'!AJ31</f>
        <v>0</v>
      </c>
      <c r="AK30" s="479">
        <f>+'Balance + PyG'!AK31</f>
        <v>0</v>
      </c>
      <c r="AL30" s="481">
        <f>+'Balance + PyG'!AL31</f>
        <v>0</v>
      </c>
    </row>
    <row r="31" spans="1:38" x14ac:dyDescent="0.25">
      <c r="A31" s="445"/>
      <c r="B31" s="463" t="s">
        <v>131</v>
      </c>
      <c r="C31" s="478">
        <f>+'Balance + PyG'!C32</f>
        <v>0</v>
      </c>
      <c r="D31" s="479">
        <f>+'Balance + PyG'!D32</f>
        <v>0</v>
      </c>
      <c r="E31" s="479">
        <f>+'Balance + PyG'!E32</f>
        <v>0</v>
      </c>
      <c r="F31" s="479">
        <f>+'Balance + PyG'!F32</f>
        <v>0</v>
      </c>
      <c r="G31" s="479">
        <f>+'Balance + PyG'!G32</f>
        <v>0</v>
      </c>
      <c r="H31" s="479">
        <f>+'Balance + PyG'!H32</f>
        <v>0</v>
      </c>
      <c r="I31" s="479">
        <f>+'Balance + PyG'!I32</f>
        <v>0</v>
      </c>
      <c r="J31" s="479">
        <f>+'Balance + PyG'!J32</f>
        <v>0</v>
      </c>
      <c r="K31" s="479">
        <f>+'Balance + PyG'!K32</f>
        <v>0</v>
      </c>
      <c r="L31" s="479">
        <f>+'Balance + PyG'!L32</f>
        <v>0</v>
      </c>
      <c r="M31" s="479">
        <f>+'Balance + PyG'!M32</f>
        <v>0</v>
      </c>
      <c r="N31" s="479">
        <f>+'Balance + PyG'!N32</f>
        <v>0</v>
      </c>
      <c r="O31" s="480">
        <f>+'Balance + PyG'!O32</f>
        <v>0</v>
      </c>
      <c r="P31" s="479">
        <f>+'Balance + PyG'!P32</f>
        <v>0</v>
      </c>
      <c r="Q31" s="479">
        <f>+'Balance + PyG'!Q32</f>
        <v>0</v>
      </c>
      <c r="R31" s="479">
        <f>+'Balance + PyG'!R32</f>
        <v>0</v>
      </c>
      <c r="S31" s="479">
        <f>+'Balance + PyG'!S32</f>
        <v>0</v>
      </c>
      <c r="T31" s="479">
        <f>+'Balance + PyG'!T32</f>
        <v>0</v>
      </c>
      <c r="U31" s="479">
        <f>+'Balance + PyG'!U32</f>
        <v>0</v>
      </c>
      <c r="V31" s="479">
        <f>+'Balance + PyG'!V32</f>
        <v>0</v>
      </c>
      <c r="W31" s="479">
        <f>+'Balance + PyG'!W32</f>
        <v>0</v>
      </c>
      <c r="X31" s="479">
        <f>+'Balance + PyG'!X32</f>
        <v>0</v>
      </c>
      <c r="Y31" s="479">
        <f>+'Balance + PyG'!Y32</f>
        <v>0</v>
      </c>
      <c r="Z31" s="479">
        <f>+'Balance + PyG'!Z32</f>
        <v>0</v>
      </c>
      <c r="AA31" s="479">
        <f>+'Balance + PyG'!AA32</f>
        <v>0</v>
      </c>
      <c r="AB31" s="479">
        <f>+'Balance + PyG'!AB32</f>
        <v>0</v>
      </c>
      <c r="AC31" s="479">
        <f>+'Balance + PyG'!AC32</f>
        <v>0</v>
      </c>
      <c r="AD31" s="479">
        <f>+'Balance + PyG'!AD32</f>
        <v>0</v>
      </c>
      <c r="AE31" s="479">
        <f>+'Balance + PyG'!AE32</f>
        <v>0</v>
      </c>
      <c r="AF31" s="479">
        <f>+'Balance + PyG'!AF32</f>
        <v>0</v>
      </c>
      <c r="AG31" s="479">
        <f>+'Balance + PyG'!AG32</f>
        <v>0</v>
      </c>
      <c r="AH31" s="479">
        <f>+'Balance + PyG'!AH32</f>
        <v>0</v>
      </c>
      <c r="AI31" s="479">
        <f>+'Balance + PyG'!AI32</f>
        <v>0</v>
      </c>
      <c r="AJ31" s="479">
        <f>+'Balance + PyG'!AJ32</f>
        <v>0</v>
      </c>
      <c r="AK31" s="479">
        <f>+'Balance + PyG'!AK32</f>
        <v>0</v>
      </c>
      <c r="AL31" s="481">
        <f>+'Balance + PyG'!AL32</f>
        <v>0</v>
      </c>
    </row>
    <row r="32" spans="1:38" x14ac:dyDescent="0.25">
      <c r="A32" s="445"/>
      <c r="B32" s="463" t="s">
        <v>132</v>
      </c>
      <c r="C32" s="478">
        <f>+'Balance + PyG'!C33</f>
        <v>0</v>
      </c>
      <c r="D32" s="479">
        <f>+'Balance + PyG'!D33</f>
        <v>0</v>
      </c>
      <c r="E32" s="479">
        <f>+'Balance + PyG'!E33</f>
        <v>0</v>
      </c>
      <c r="F32" s="479">
        <f>+'Balance + PyG'!F33</f>
        <v>0</v>
      </c>
      <c r="G32" s="479">
        <f>+'Balance + PyG'!G33</f>
        <v>0</v>
      </c>
      <c r="H32" s="479">
        <f>+'Balance + PyG'!H33</f>
        <v>0</v>
      </c>
      <c r="I32" s="479">
        <f>+'Balance + PyG'!I33</f>
        <v>0</v>
      </c>
      <c r="J32" s="479">
        <f>+'Balance + PyG'!J33</f>
        <v>0</v>
      </c>
      <c r="K32" s="479">
        <f>+'Balance + PyG'!K33</f>
        <v>0</v>
      </c>
      <c r="L32" s="479">
        <f>+'Balance + PyG'!L33</f>
        <v>0</v>
      </c>
      <c r="M32" s="479">
        <f>+'Balance + PyG'!M33</f>
        <v>0</v>
      </c>
      <c r="N32" s="479">
        <f>+'Balance + PyG'!N33</f>
        <v>0</v>
      </c>
      <c r="O32" s="480">
        <f>+'Balance + PyG'!O33</f>
        <v>0</v>
      </c>
      <c r="P32" s="479">
        <f>+'Balance + PyG'!P33</f>
        <v>0</v>
      </c>
      <c r="Q32" s="479">
        <f>+'Balance + PyG'!Q33</f>
        <v>0</v>
      </c>
      <c r="R32" s="479">
        <f>+'Balance + PyG'!R33</f>
        <v>0</v>
      </c>
      <c r="S32" s="479">
        <f>+'Balance + PyG'!S33</f>
        <v>0</v>
      </c>
      <c r="T32" s="479">
        <f>+'Balance + PyG'!T33</f>
        <v>0</v>
      </c>
      <c r="U32" s="479">
        <f>+'Balance + PyG'!U33</f>
        <v>0</v>
      </c>
      <c r="V32" s="479">
        <f>+'Balance + PyG'!V33</f>
        <v>0</v>
      </c>
      <c r="W32" s="479">
        <f>+'Balance + PyG'!W33</f>
        <v>0</v>
      </c>
      <c r="X32" s="479">
        <f>+'Balance + PyG'!X33</f>
        <v>0</v>
      </c>
      <c r="Y32" s="479">
        <f>+'Balance + PyG'!Y33</f>
        <v>0</v>
      </c>
      <c r="Z32" s="479">
        <f>+'Balance + PyG'!Z33</f>
        <v>0</v>
      </c>
      <c r="AA32" s="479">
        <f>+'Balance + PyG'!AA33</f>
        <v>0</v>
      </c>
      <c r="AB32" s="479">
        <f>+'Balance + PyG'!AB33</f>
        <v>0</v>
      </c>
      <c r="AC32" s="479">
        <f>+'Balance + PyG'!AC33</f>
        <v>0</v>
      </c>
      <c r="AD32" s="479">
        <f>+'Balance + PyG'!AD33</f>
        <v>0</v>
      </c>
      <c r="AE32" s="479">
        <f>+'Balance + PyG'!AE33</f>
        <v>0</v>
      </c>
      <c r="AF32" s="479">
        <f>+'Balance + PyG'!AF33</f>
        <v>0</v>
      </c>
      <c r="AG32" s="479">
        <f>+'Balance + PyG'!AG33</f>
        <v>0</v>
      </c>
      <c r="AH32" s="479">
        <f>+'Balance + PyG'!AH33</f>
        <v>0</v>
      </c>
      <c r="AI32" s="479">
        <f>+'Balance + PyG'!AI33</f>
        <v>0</v>
      </c>
      <c r="AJ32" s="479">
        <f>+'Balance + PyG'!AJ33</f>
        <v>0</v>
      </c>
      <c r="AK32" s="479">
        <f>+'Balance + PyG'!AK33</f>
        <v>0</v>
      </c>
      <c r="AL32" s="481">
        <f>+'Balance + PyG'!AL33</f>
        <v>0</v>
      </c>
    </row>
    <row r="33" spans="1:38" x14ac:dyDescent="0.25">
      <c r="A33" s="445"/>
      <c r="B33" s="463" t="s">
        <v>133</v>
      </c>
      <c r="C33" s="478">
        <f>+'Balance + PyG'!C34</f>
        <v>0</v>
      </c>
      <c r="D33" s="479">
        <f>+'Balance + PyG'!D34</f>
        <v>0</v>
      </c>
      <c r="E33" s="479">
        <f>+'Balance + PyG'!E34</f>
        <v>0</v>
      </c>
      <c r="F33" s="479">
        <f>+'Balance + PyG'!F34</f>
        <v>0</v>
      </c>
      <c r="G33" s="479">
        <f>+'Balance + PyG'!G34</f>
        <v>0</v>
      </c>
      <c r="H33" s="479">
        <f>+'Balance + PyG'!H34</f>
        <v>0</v>
      </c>
      <c r="I33" s="479">
        <f>+'Balance + PyG'!I34</f>
        <v>0</v>
      </c>
      <c r="J33" s="479">
        <f>+'Balance + PyG'!J34</f>
        <v>0</v>
      </c>
      <c r="K33" s="479">
        <f>+'Balance + PyG'!K34</f>
        <v>0</v>
      </c>
      <c r="L33" s="479">
        <f>+'Balance + PyG'!L34</f>
        <v>0</v>
      </c>
      <c r="M33" s="479">
        <f>+'Balance + PyG'!M34</f>
        <v>0</v>
      </c>
      <c r="N33" s="479">
        <f>+'Balance + PyG'!N34</f>
        <v>0</v>
      </c>
      <c r="O33" s="480">
        <f>+'Balance + PyG'!O34</f>
        <v>0</v>
      </c>
      <c r="P33" s="479">
        <f>+'Balance + PyG'!P34</f>
        <v>0</v>
      </c>
      <c r="Q33" s="479">
        <f>+'Balance + PyG'!Q34</f>
        <v>0</v>
      </c>
      <c r="R33" s="479">
        <f>+'Balance + PyG'!R34</f>
        <v>0</v>
      </c>
      <c r="S33" s="479">
        <f>+'Balance + PyG'!S34</f>
        <v>0</v>
      </c>
      <c r="T33" s="479">
        <f>+'Balance + PyG'!T34</f>
        <v>0</v>
      </c>
      <c r="U33" s="479">
        <f>+'Balance + PyG'!U34</f>
        <v>0</v>
      </c>
      <c r="V33" s="479">
        <f>+'Balance + PyG'!V34</f>
        <v>0</v>
      </c>
      <c r="W33" s="479">
        <f>+'Balance + PyG'!W34</f>
        <v>0</v>
      </c>
      <c r="X33" s="479">
        <f>+'Balance + PyG'!X34</f>
        <v>0</v>
      </c>
      <c r="Y33" s="479">
        <f>+'Balance + PyG'!Y34</f>
        <v>0</v>
      </c>
      <c r="Z33" s="479">
        <f>+'Balance + PyG'!Z34</f>
        <v>0</v>
      </c>
      <c r="AA33" s="479">
        <f>+'Balance + PyG'!AA34</f>
        <v>0</v>
      </c>
      <c r="AB33" s="479">
        <f>+'Balance + PyG'!AB34</f>
        <v>0</v>
      </c>
      <c r="AC33" s="479">
        <f>+'Balance + PyG'!AC34</f>
        <v>0</v>
      </c>
      <c r="AD33" s="479">
        <f>+'Balance + PyG'!AD34</f>
        <v>0</v>
      </c>
      <c r="AE33" s="479">
        <f>+'Balance + PyG'!AE34</f>
        <v>0</v>
      </c>
      <c r="AF33" s="479">
        <f>+'Balance + PyG'!AF34</f>
        <v>0</v>
      </c>
      <c r="AG33" s="479">
        <f>+'Balance + PyG'!AG34</f>
        <v>0</v>
      </c>
      <c r="AH33" s="479">
        <f>+'Balance + PyG'!AH34</f>
        <v>0</v>
      </c>
      <c r="AI33" s="479">
        <f>+'Balance + PyG'!AI34</f>
        <v>0</v>
      </c>
      <c r="AJ33" s="479">
        <f>+'Balance + PyG'!AJ34</f>
        <v>0</v>
      </c>
      <c r="AK33" s="479">
        <f>+'Balance + PyG'!AK34</f>
        <v>0</v>
      </c>
      <c r="AL33" s="481">
        <f>+'Balance + PyG'!AL34</f>
        <v>0</v>
      </c>
    </row>
    <row r="34" spans="1:38" x14ac:dyDescent="0.25">
      <c r="A34" s="445"/>
      <c r="B34" s="463" t="s">
        <v>134</v>
      </c>
      <c r="C34" s="478">
        <f>+'Balance + PyG'!C35</f>
        <v>0</v>
      </c>
      <c r="D34" s="479">
        <f>+'Balance + PyG'!D35</f>
        <v>0</v>
      </c>
      <c r="E34" s="479">
        <f>+'Balance + PyG'!E35</f>
        <v>0</v>
      </c>
      <c r="F34" s="479">
        <f>+'Balance + PyG'!F35</f>
        <v>0</v>
      </c>
      <c r="G34" s="479">
        <f>+'Balance + PyG'!G35</f>
        <v>0</v>
      </c>
      <c r="H34" s="479">
        <f>+'Balance + PyG'!H35</f>
        <v>0</v>
      </c>
      <c r="I34" s="479">
        <f>+'Balance + PyG'!I35</f>
        <v>0</v>
      </c>
      <c r="J34" s="479">
        <f>+'Balance + PyG'!J35</f>
        <v>0</v>
      </c>
      <c r="K34" s="479">
        <f>+'Balance + PyG'!K35</f>
        <v>0</v>
      </c>
      <c r="L34" s="479">
        <f>+'Balance + PyG'!L35</f>
        <v>0</v>
      </c>
      <c r="M34" s="479">
        <f>+'Balance + PyG'!M35</f>
        <v>0</v>
      </c>
      <c r="N34" s="479">
        <f>+'Balance + PyG'!N35</f>
        <v>0</v>
      </c>
      <c r="O34" s="480">
        <f>+'Balance + PyG'!O35</f>
        <v>0</v>
      </c>
      <c r="P34" s="479">
        <f>+'Balance + PyG'!P35</f>
        <v>0</v>
      </c>
      <c r="Q34" s="479">
        <f>+'Balance + PyG'!Q35</f>
        <v>0</v>
      </c>
      <c r="R34" s="479">
        <f>+'Balance + PyG'!R35</f>
        <v>0</v>
      </c>
      <c r="S34" s="479">
        <f>+'Balance + PyG'!S35</f>
        <v>0</v>
      </c>
      <c r="T34" s="479">
        <f>+'Balance + PyG'!T35</f>
        <v>0</v>
      </c>
      <c r="U34" s="479">
        <f>+'Balance + PyG'!U35</f>
        <v>0</v>
      </c>
      <c r="V34" s="479">
        <f>+'Balance + PyG'!V35</f>
        <v>0</v>
      </c>
      <c r="W34" s="479">
        <f>+'Balance + PyG'!W35</f>
        <v>0</v>
      </c>
      <c r="X34" s="479">
        <f>+'Balance + PyG'!X35</f>
        <v>0</v>
      </c>
      <c r="Y34" s="479">
        <f>+'Balance + PyG'!Y35</f>
        <v>0</v>
      </c>
      <c r="Z34" s="479">
        <f>+'Balance + PyG'!Z35</f>
        <v>0</v>
      </c>
      <c r="AA34" s="479">
        <f>+'Balance + PyG'!AA35</f>
        <v>0</v>
      </c>
      <c r="AB34" s="479">
        <f>+'Balance + PyG'!AB35</f>
        <v>0</v>
      </c>
      <c r="AC34" s="479">
        <f>+'Balance + PyG'!AC35</f>
        <v>0</v>
      </c>
      <c r="AD34" s="479">
        <f>+'Balance + PyG'!AD35</f>
        <v>0</v>
      </c>
      <c r="AE34" s="479">
        <f>+'Balance + PyG'!AE35</f>
        <v>0</v>
      </c>
      <c r="AF34" s="479">
        <f>+'Balance + PyG'!AF35</f>
        <v>0</v>
      </c>
      <c r="AG34" s="479">
        <f>+'Balance + PyG'!AG35</f>
        <v>0</v>
      </c>
      <c r="AH34" s="479">
        <f>+'Balance + PyG'!AH35</f>
        <v>0</v>
      </c>
      <c r="AI34" s="479">
        <f>+'Balance + PyG'!AI35</f>
        <v>0</v>
      </c>
      <c r="AJ34" s="479">
        <f>+'Balance + PyG'!AJ35</f>
        <v>0</v>
      </c>
      <c r="AK34" s="479">
        <f>+'Balance + PyG'!AK35</f>
        <v>0</v>
      </c>
      <c r="AL34" s="481">
        <f>+'Balance + PyG'!AL35</f>
        <v>0</v>
      </c>
    </row>
    <row r="35" spans="1:38" x14ac:dyDescent="0.25">
      <c r="A35" s="445"/>
      <c r="B35" s="463" t="s">
        <v>135</v>
      </c>
      <c r="C35" s="478">
        <f>+'Balance + PyG'!C36</f>
        <v>0</v>
      </c>
      <c r="D35" s="479">
        <f>+'Balance + PyG'!D36</f>
        <v>0</v>
      </c>
      <c r="E35" s="479">
        <f>+'Balance + PyG'!E36</f>
        <v>0</v>
      </c>
      <c r="F35" s="479">
        <f>+'Balance + PyG'!F36</f>
        <v>0</v>
      </c>
      <c r="G35" s="479">
        <f>+'Balance + PyG'!G36</f>
        <v>0</v>
      </c>
      <c r="H35" s="479">
        <f>+'Balance + PyG'!H36</f>
        <v>0</v>
      </c>
      <c r="I35" s="479">
        <f>+'Balance + PyG'!I36</f>
        <v>0</v>
      </c>
      <c r="J35" s="479">
        <f>+'Balance + PyG'!J36</f>
        <v>0</v>
      </c>
      <c r="K35" s="479">
        <f>+'Balance + PyG'!K36</f>
        <v>0</v>
      </c>
      <c r="L35" s="479">
        <f>+'Balance + PyG'!L36</f>
        <v>0</v>
      </c>
      <c r="M35" s="479">
        <f>+'Balance + PyG'!M36</f>
        <v>0</v>
      </c>
      <c r="N35" s="479">
        <f>+'Balance + PyG'!N36</f>
        <v>0</v>
      </c>
      <c r="O35" s="480">
        <f>+'Balance + PyG'!O36</f>
        <v>0</v>
      </c>
      <c r="P35" s="479">
        <f>+'Balance + PyG'!P36</f>
        <v>0</v>
      </c>
      <c r="Q35" s="479">
        <f>+'Balance + PyG'!Q36</f>
        <v>0</v>
      </c>
      <c r="R35" s="479">
        <f>+'Balance + PyG'!R36</f>
        <v>0</v>
      </c>
      <c r="S35" s="479">
        <f>+'Balance + PyG'!S36</f>
        <v>0</v>
      </c>
      <c r="T35" s="479">
        <f>+'Balance + PyG'!T36</f>
        <v>0</v>
      </c>
      <c r="U35" s="479">
        <f>+'Balance + PyG'!U36</f>
        <v>0</v>
      </c>
      <c r="V35" s="479">
        <f>+'Balance + PyG'!V36</f>
        <v>0</v>
      </c>
      <c r="W35" s="479">
        <f>+'Balance + PyG'!W36</f>
        <v>0</v>
      </c>
      <c r="X35" s="479">
        <f>+'Balance + PyG'!X36</f>
        <v>0</v>
      </c>
      <c r="Y35" s="479">
        <f>+'Balance + PyG'!Y36</f>
        <v>0</v>
      </c>
      <c r="Z35" s="479">
        <f>+'Balance + PyG'!Z36</f>
        <v>0</v>
      </c>
      <c r="AA35" s="479">
        <f>+'Balance + PyG'!AA36</f>
        <v>0</v>
      </c>
      <c r="AB35" s="479">
        <f>+'Balance + PyG'!AB36</f>
        <v>0</v>
      </c>
      <c r="AC35" s="479">
        <f>+'Balance + PyG'!AC36</f>
        <v>0</v>
      </c>
      <c r="AD35" s="479">
        <f>+'Balance + PyG'!AD36</f>
        <v>0</v>
      </c>
      <c r="AE35" s="479">
        <f>+'Balance + PyG'!AE36</f>
        <v>0</v>
      </c>
      <c r="AF35" s="479">
        <f>+'Balance + PyG'!AF36</f>
        <v>0</v>
      </c>
      <c r="AG35" s="479">
        <f>+'Balance + PyG'!AG36</f>
        <v>0</v>
      </c>
      <c r="AH35" s="479">
        <f>+'Balance + PyG'!AH36</f>
        <v>0</v>
      </c>
      <c r="AI35" s="479">
        <f>+'Balance + PyG'!AI36</f>
        <v>0</v>
      </c>
      <c r="AJ35" s="479">
        <f>+'Balance + PyG'!AJ36</f>
        <v>0</v>
      </c>
      <c r="AK35" s="479">
        <f>+'Balance + PyG'!AK36</f>
        <v>0</v>
      </c>
      <c r="AL35" s="481">
        <f>+'Balance + PyG'!AL36</f>
        <v>0</v>
      </c>
    </row>
    <row r="36" spans="1:38" x14ac:dyDescent="0.25">
      <c r="A36" s="445"/>
      <c r="B36" s="463" t="s">
        <v>136</v>
      </c>
      <c r="C36" s="478">
        <f>+'Balance + PyG'!C37</f>
        <v>0</v>
      </c>
      <c r="D36" s="479">
        <f>+'Balance + PyG'!D37</f>
        <v>0</v>
      </c>
      <c r="E36" s="479">
        <f>+'Balance + PyG'!E37</f>
        <v>0</v>
      </c>
      <c r="F36" s="479">
        <f>+'Balance + PyG'!F37</f>
        <v>0</v>
      </c>
      <c r="G36" s="479">
        <f>+'Balance + PyG'!G37</f>
        <v>0</v>
      </c>
      <c r="H36" s="479">
        <f>+'Balance + PyG'!H37</f>
        <v>0</v>
      </c>
      <c r="I36" s="479">
        <f>+'Balance + PyG'!I37</f>
        <v>0</v>
      </c>
      <c r="J36" s="479">
        <f>+'Balance + PyG'!J37</f>
        <v>0</v>
      </c>
      <c r="K36" s="479">
        <f>+'Balance + PyG'!K37</f>
        <v>0</v>
      </c>
      <c r="L36" s="479">
        <f>+'Balance + PyG'!L37</f>
        <v>0</v>
      </c>
      <c r="M36" s="479">
        <f>+'Balance + PyG'!M37</f>
        <v>0</v>
      </c>
      <c r="N36" s="479">
        <f>+'Balance + PyG'!N37</f>
        <v>0</v>
      </c>
      <c r="O36" s="480">
        <f>+'Balance + PyG'!O37</f>
        <v>0</v>
      </c>
      <c r="P36" s="479">
        <f>+'Balance + PyG'!P37</f>
        <v>0</v>
      </c>
      <c r="Q36" s="479">
        <f>+'Balance + PyG'!Q37</f>
        <v>0</v>
      </c>
      <c r="R36" s="479">
        <f>+'Balance + PyG'!R37</f>
        <v>0</v>
      </c>
      <c r="S36" s="479">
        <f>+'Balance + PyG'!S37</f>
        <v>0</v>
      </c>
      <c r="T36" s="479">
        <f>+'Balance + PyG'!T37</f>
        <v>0</v>
      </c>
      <c r="U36" s="479">
        <f>+'Balance + PyG'!U37</f>
        <v>0</v>
      </c>
      <c r="V36" s="479">
        <f>+'Balance + PyG'!V37</f>
        <v>0</v>
      </c>
      <c r="W36" s="479">
        <f>+'Balance + PyG'!W37</f>
        <v>0</v>
      </c>
      <c r="X36" s="479">
        <f>+'Balance + PyG'!X37</f>
        <v>0</v>
      </c>
      <c r="Y36" s="479">
        <f>+'Balance + PyG'!Y37</f>
        <v>0</v>
      </c>
      <c r="Z36" s="479">
        <f>+'Balance + PyG'!Z37</f>
        <v>0</v>
      </c>
      <c r="AA36" s="479">
        <f>+'Balance + PyG'!AA37</f>
        <v>0</v>
      </c>
      <c r="AB36" s="479">
        <f>+'Balance + PyG'!AB37</f>
        <v>0</v>
      </c>
      <c r="AC36" s="479">
        <f>+'Balance + PyG'!AC37</f>
        <v>0</v>
      </c>
      <c r="AD36" s="479">
        <f>+'Balance + PyG'!AD37</f>
        <v>0</v>
      </c>
      <c r="AE36" s="479">
        <f>+'Balance + PyG'!AE37</f>
        <v>0</v>
      </c>
      <c r="AF36" s="479">
        <f>+'Balance + PyG'!AF37</f>
        <v>0</v>
      </c>
      <c r="AG36" s="479">
        <f>+'Balance + PyG'!AG37</f>
        <v>0</v>
      </c>
      <c r="AH36" s="479">
        <f>+'Balance + PyG'!AH37</f>
        <v>0</v>
      </c>
      <c r="AI36" s="479">
        <f>+'Balance + PyG'!AI37</f>
        <v>0</v>
      </c>
      <c r="AJ36" s="479">
        <f>+'Balance + PyG'!AJ37</f>
        <v>0</v>
      </c>
      <c r="AK36" s="479">
        <f>+'Balance + PyG'!AK37</f>
        <v>0</v>
      </c>
      <c r="AL36" s="481">
        <f>+'Balance + PyG'!AL37</f>
        <v>0</v>
      </c>
    </row>
    <row r="37" spans="1:38" s="8" customFormat="1" x14ac:dyDescent="0.25">
      <c r="A37" s="452"/>
      <c r="B37" s="473" t="s">
        <v>0</v>
      </c>
      <c r="C37" s="474">
        <f>SUM(C38:C40)</f>
        <v>0</v>
      </c>
      <c r="D37" s="475">
        <f t="shared" ref="D37:AL37" si="8">SUM(D38:D40)</f>
        <v>0</v>
      </c>
      <c r="E37" s="475">
        <f t="shared" si="8"/>
        <v>0</v>
      </c>
      <c r="F37" s="475">
        <f t="shared" si="8"/>
        <v>0</v>
      </c>
      <c r="G37" s="475">
        <f t="shared" si="8"/>
        <v>0</v>
      </c>
      <c r="H37" s="475">
        <f t="shared" si="8"/>
        <v>0</v>
      </c>
      <c r="I37" s="475">
        <f t="shared" si="8"/>
        <v>0</v>
      </c>
      <c r="J37" s="475">
        <f t="shared" si="8"/>
        <v>0</v>
      </c>
      <c r="K37" s="475">
        <f t="shared" si="8"/>
        <v>0</v>
      </c>
      <c r="L37" s="475">
        <f t="shared" si="8"/>
        <v>0</v>
      </c>
      <c r="M37" s="475">
        <f t="shared" si="8"/>
        <v>0</v>
      </c>
      <c r="N37" s="475">
        <f t="shared" si="8"/>
        <v>0</v>
      </c>
      <c r="O37" s="476">
        <f t="shared" si="8"/>
        <v>0</v>
      </c>
      <c r="P37" s="475">
        <f t="shared" si="8"/>
        <v>0</v>
      </c>
      <c r="Q37" s="475">
        <f t="shared" si="8"/>
        <v>0</v>
      </c>
      <c r="R37" s="475">
        <f t="shared" si="8"/>
        <v>0</v>
      </c>
      <c r="S37" s="475">
        <f t="shared" si="8"/>
        <v>0</v>
      </c>
      <c r="T37" s="475">
        <f t="shared" si="8"/>
        <v>0</v>
      </c>
      <c r="U37" s="475">
        <f t="shared" si="8"/>
        <v>0</v>
      </c>
      <c r="V37" s="475">
        <f t="shared" si="8"/>
        <v>0</v>
      </c>
      <c r="W37" s="475">
        <f t="shared" si="8"/>
        <v>0</v>
      </c>
      <c r="X37" s="475">
        <f t="shared" si="8"/>
        <v>0</v>
      </c>
      <c r="Y37" s="475">
        <f t="shared" si="8"/>
        <v>0</v>
      </c>
      <c r="Z37" s="475">
        <f t="shared" ref="Z37:AK37" si="9">SUM(Z38:Z40)</f>
        <v>0</v>
      </c>
      <c r="AA37" s="475">
        <f t="shared" si="9"/>
        <v>0</v>
      </c>
      <c r="AB37" s="475">
        <f t="shared" si="9"/>
        <v>0</v>
      </c>
      <c r="AC37" s="475">
        <f t="shared" si="9"/>
        <v>0</v>
      </c>
      <c r="AD37" s="475">
        <f t="shared" si="9"/>
        <v>0</v>
      </c>
      <c r="AE37" s="475">
        <f t="shared" si="9"/>
        <v>0</v>
      </c>
      <c r="AF37" s="475">
        <f t="shared" si="9"/>
        <v>0</v>
      </c>
      <c r="AG37" s="475">
        <f t="shared" si="9"/>
        <v>0</v>
      </c>
      <c r="AH37" s="475">
        <f t="shared" si="9"/>
        <v>0</v>
      </c>
      <c r="AI37" s="475">
        <f t="shared" si="9"/>
        <v>0</v>
      </c>
      <c r="AJ37" s="475">
        <f t="shared" si="9"/>
        <v>0</v>
      </c>
      <c r="AK37" s="475">
        <f t="shared" si="9"/>
        <v>0</v>
      </c>
      <c r="AL37" s="477">
        <f t="shared" si="8"/>
        <v>0</v>
      </c>
    </row>
    <row r="38" spans="1:38" x14ac:dyDescent="0.25">
      <c r="A38" s="445"/>
      <c r="B38" s="463" t="s">
        <v>112</v>
      </c>
      <c r="C38" s="478">
        <f>+'Balance + PyG'!C39+LR_Ruta_1!C14+LR_Ruta_2!C14+LR_Ruta_3!C14+LR_Ruta_4!C14+LR_Ruta_5!C14</f>
        <v>0</v>
      </c>
      <c r="D38" s="479">
        <f>+'Balance + PyG'!D39+LR_Ruta_1!D14+LR_Ruta_2!D14+LR_Ruta_3!D14+LR_Ruta_4!D14+LR_Ruta_5!D14</f>
        <v>0</v>
      </c>
      <c r="E38" s="479">
        <f>+'Balance + PyG'!E39+LR_Ruta_1!E14+LR_Ruta_2!E14+LR_Ruta_3!E14+LR_Ruta_4!E14+LR_Ruta_5!E14</f>
        <v>0</v>
      </c>
      <c r="F38" s="479">
        <f>+'Balance + PyG'!F39+LR_Ruta_1!F14+LR_Ruta_2!F14+LR_Ruta_3!F14+LR_Ruta_4!F14+LR_Ruta_5!F14</f>
        <v>0</v>
      </c>
      <c r="G38" s="479">
        <f>+'Balance + PyG'!G39+LR_Ruta_1!G14+LR_Ruta_2!G14+LR_Ruta_3!G14+LR_Ruta_4!G14+LR_Ruta_5!G14</f>
        <v>0</v>
      </c>
      <c r="H38" s="479">
        <f>+'Balance + PyG'!H39+LR_Ruta_1!H14+LR_Ruta_2!H14+LR_Ruta_3!H14+LR_Ruta_4!H14+LR_Ruta_5!H14</f>
        <v>0</v>
      </c>
      <c r="I38" s="479">
        <f>+'Balance + PyG'!I39+LR_Ruta_1!I14+LR_Ruta_2!I14+LR_Ruta_3!I14+LR_Ruta_4!I14+LR_Ruta_5!I14</f>
        <v>0</v>
      </c>
      <c r="J38" s="479">
        <f>+'Balance + PyG'!J39+LR_Ruta_1!J14+LR_Ruta_2!J14+LR_Ruta_3!J14+LR_Ruta_4!J14+LR_Ruta_5!J14</f>
        <v>0</v>
      </c>
      <c r="K38" s="479">
        <f>+'Balance + PyG'!K39+LR_Ruta_1!K14+LR_Ruta_2!K14+LR_Ruta_3!K14+LR_Ruta_4!K14+LR_Ruta_5!K14</f>
        <v>0</v>
      </c>
      <c r="L38" s="479">
        <f>+'Balance + PyG'!L39+LR_Ruta_1!L14+LR_Ruta_2!L14+LR_Ruta_3!L14+LR_Ruta_4!L14+LR_Ruta_5!L14</f>
        <v>0</v>
      </c>
      <c r="M38" s="479">
        <f>+'Balance + PyG'!M39+LR_Ruta_1!M14+LR_Ruta_2!M14+LR_Ruta_3!M14+LR_Ruta_4!M14+LR_Ruta_5!M14</f>
        <v>0</v>
      </c>
      <c r="N38" s="479">
        <f>+'Balance + PyG'!N39+LR_Ruta_1!N14+LR_Ruta_2!N14+LR_Ruta_3!N14+LR_Ruta_4!N14+LR_Ruta_5!N14</f>
        <v>0</v>
      </c>
      <c r="O38" s="480">
        <f>+'Balance + PyG'!O39+LR_Ruta_1!O14+LR_Ruta_2!O14+LR_Ruta_3!O14+LR_Ruta_4!O14+LR_Ruta_5!O14</f>
        <v>0</v>
      </c>
      <c r="P38" s="479">
        <f>+'Balance + PyG'!P39+LR_Ruta_1!P14+LR_Ruta_2!P14+LR_Ruta_3!P14+LR_Ruta_4!P14+LR_Ruta_5!P14</f>
        <v>0</v>
      </c>
      <c r="Q38" s="479">
        <f>+'Balance + PyG'!Q39+LR_Ruta_1!Q14+LR_Ruta_2!Q14+LR_Ruta_3!Q14+LR_Ruta_4!Q14+LR_Ruta_5!Q14</f>
        <v>0</v>
      </c>
      <c r="R38" s="479">
        <f>+'Balance + PyG'!R39+LR_Ruta_1!R14+LR_Ruta_2!R14+LR_Ruta_3!R14+LR_Ruta_4!R14+LR_Ruta_5!R14</f>
        <v>0</v>
      </c>
      <c r="S38" s="479">
        <f>+'Balance + PyG'!S39+LR_Ruta_1!S14+LR_Ruta_2!S14+LR_Ruta_3!S14+LR_Ruta_4!S14+LR_Ruta_5!S14</f>
        <v>0</v>
      </c>
      <c r="T38" s="479">
        <f>+'Balance + PyG'!T39+LR_Ruta_1!T14+LR_Ruta_2!T14+LR_Ruta_3!T14+LR_Ruta_4!T14+LR_Ruta_5!T14</f>
        <v>0</v>
      </c>
      <c r="U38" s="479">
        <f>+'Balance + PyG'!U39+LR_Ruta_1!U14+LR_Ruta_2!U14+LR_Ruta_3!U14+LR_Ruta_4!U14+LR_Ruta_5!U14</f>
        <v>0</v>
      </c>
      <c r="V38" s="479">
        <f>+'Balance + PyG'!V39+LR_Ruta_1!V14+LR_Ruta_2!V14+LR_Ruta_3!V14+LR_Ruta_4!V14+LR_Ruta_5!V14</f>
        <v>0</v>
      </c>
      <c r="W38" s="479">
        <f>+'Balance + PyG'!W39+LR_Ruta_1!W14+LR_Ruta_2!W14+LR_Ruta_3!W14+LR_Ruta_4!W14+LR_Ruta_5!W14</f>
        <v>0</v>
      </c>
      <c r="X38" s="479">
        <f>+'Balance + PyG'!X39+LR_Ruta_1!X14+LR_Ruta_2!X14+LR_Ruta_3!X14+LR_Ruta_4!X14+LR_Ruta_5!X14</f>
        <v>0</v>
      </c>
      <c r="Y38" s="479">
        <f>+'Balance + PyG'!Y39+LR_Ruta_1!Y14+LR_Ruta_2!Y14+LR_Ruta_3!Y14+LR_Ruta_4!Y14+LR_Ruta_5!Y14</f>
        <v>0</v>
      </c>
      <c r="Z38" s="479">
        <f>+'Balance + PyG'!Z39+LR_Ruta_1!Z14+LR_Ruta_2!Z14+LR_Ruta_3!Z14+LR_Ruta_4!Z14+LR_Ruta_5!Z14</f>
        <v>0</v>
      </c>
      <c r="AA38" s="479">
        <f>+'Balance + PyG'!AA39+LR_Ruta_1!AA14+LR_Ruta_2!AA14+LR_Ruta_3!AA14+LR_Ruta_4!AA14+LR_Ruta_5!AA14</f>
        <v>0</v>
      </c>
      <c r="AB38" s="479">
        <f>+'Balance + PyG'!AB39+LR_Ruta_1!AB14+LR_Ruta_2!AB14+LR_Ruta_3!AB14+LR_Ruta_4!AB14+LR_Ruta_5!AB14</f>
        <v>0</v>
      </c>
      <c r="AC38" s="479">
        <f>+'Balance + PyG'!AC39+LR_Ruta_1!AC14+LR_Ruta_2!AC14+LR_Ruta_3!AC14+LR_Ruta_4!AC14+LR_Ruta_5!AC14</f>
        <v>0</v>
      </c>
      <c r="AD38" s="479">
        <f>+'Balance + PyG'!AD39+LR_Ruta_1!AD14+LR_Ruta_2!AD14+LR_Ruta_3!AD14+LR_Ruta_4!AD14+LR_Ruta_5!AD14</f>
        <v>0</v>
      </c>
      <c r="AE38" s="479">
        <f>+'Balance + PyG'!AE39+LR_Ruta_1!AE14+LR_Ruta_2!AE14+LR_Ruta_3!AE14+LR_Ruta_4!AE14+LR_Ruta_5!AE14</f>
        <v>0</v>
      </c>
      <c r="AF38" s="479">
        <f>+'Balance + PyG'!AF39+LR_Ruta_1!AF14+LR_Ruta_2!AF14+LR_Ruta_3!AF14+LR_Ruta_4!AF14+LR_Ruta_5!AF14</f>
        <v>0</v>
      </c>
      <c r="AG38" s="479">
        <f>+'Balance + PyG'!AG39+LR_Ruta_1!AG14+LR_Ruta_2!AG14+LR_Ruta_3!AG14+LR_Ruta_4!AG14+LR_Ruta_5!AG14</f>
        <v>0</v>
      </c>
      <c r="AH38" s="479">
        <f>+'Balance + PyG'!AH39+LR_Ruta_1!AH14+LR_Ruta_2!AH14+LR_Ruta_3!AH14+LR_Ruta_4!AH14+LR_Ruta_5!AH14</f>
        <v>0</v>
      </c>
      <c r="AI38" s="479">
        <f>+'Balance + PyG'!AI39+LR_Ruta_1!AI14+LR_Ruta_2!AI14+LR_Ruta_3!AI14+LR_Ruta_4!AI14+LR_Ruta_5!AI14</f>
        <v>0</v>
      </c>
      <c r="AJ38" s="479">
        <f>+'Balance + PyG'!AJ39+LR_Ruta_1!AJ14+LR_Ruta_2!AJ14+LR_Ruta_3!AJ14+LR_Ruta_4!AJ14+LR_Ruta_5!AJ14</f>
        <v>0</v>
      </c>
      <c r="AK38" s="479">
        <f>+'Balance + PyG'!AK39+LR_Ruta_1!AK14+LR_Ruta_2!AK14+LR_Ruta_3!AK14+LR_Ruta_4!AK14+LR_Ruta_5!AK14</f>
        <v>0</v>
      </c>
      <c r="AL38" s="481">
        <f>+'Balance + PyG'!AL39+LR_Ruta_1!AL14+LR_Ruta_2!AL14+LR_Ruta_3!AL14+LR_Ruta_4!AL14+LR_Ruta_5!AL14</f>
        <v>0</v>
      </c>
    </row>
    <row r="39" spans="1:38" x14ac:dyDescent="0.25">
      <c r="A39" s="445"/>
      <c r="B39" s="463" t="s">
        <v>143</v>
      </c>
      <c r="C39" s="478">
        <f>+'Balance + PyG'!C40+LR_Ruta_1!C15+LR_Ruta_2!C15+LR_Ruta_3!C15+LR_Ruta_4!C15+LR_Ruta_5!C15</f>
        <v>0</v>
      </c>
      <c r="D39" s="479">
        <f>+'Balance + PyG'!D40+LR_Ruta_1!D15+LR_Ruta_2!D15+LR_Ruta_3!D15+LR_Ruta_4!D15+LR_Ruta_5!D15</f>
        <v>0</v>
      </c>
      <c r="E39" s="479">
        <f>+'Balance + PyG'!E40+LR_Ruta_1!E15+LR_Ruta_2!E15+LR_Ruta_3!E15+LR_Ruta_4!E15+LR_Ruta_5!E15</f>
        <v>0</v>
      </c>
      <c r="F39" s="479">
        <f>+'Balance + PyG'!F40+LR_Ruta_1!F15+LR_Ruta_2!F15+LR_Ruta_3!F15+LR_Ruta_4!F15+LR_Ruta_5!F15</f>
        <v>0</v>
      </c>
      <c r="G39" s="479">
        <f>+'Balance + PyG'!G40+LR_Ruta_1!G15+LR_Ruta_2!G15+LR_Ruta_3!G15+LR_Ruta_4!G15+LR_Ruta_5!G15</f>
        <v>0</v>
      </c>
      <c r="H39" s="479">
        <f>+'Balance + PyG'!H40+LR_Ruta_1!H15+LR_Ruta_2!H15+LR_Ruta_3!H15+LR_Ruta_4!H15+LR_Ruta_5!H15</f>
        <v>0</v>
      </c>
      <c r="I39" s="479">
        <f>+'Balance + PyG'!I40+LR_Ruta_1!I15+LR_Ruta_2!I15+LR_Ruta_3!I15+LR_Ruta_4!I15+LR_Ruta_5!I15</f>
        <v>0</v>
      </c>
      <c r="J39" s="479">
        <f>+'Balance + PyG'!J40+LR_Ruta_1!J15+LR_Ruta_2!J15+LR_Ruta_3!J15+LR_Ruta_4!J15+LR_Ruta_5!J15</f>
        <v>0</v>
      </c>
      <c r="K39" s="479">
        <f>+'Balance + PyG'!K40+LR_Ruta_1!K15+LR_Ruta_2!K15+LR_Ruta_3!K15+LR_Ruta_4!K15+LR_Ruta_5!K15</f>
        <v>0</v>
      </c>
      <c r="L39" s="479">
        <f>+'Balance + PyG'!L40+LR_Ruta_1!L15+LR_Ruta_2!L15+LR_Ruta_3!L15+LR_Ruta_4!L15+LR_Ruta_5!L15</f>
        <v>0</v>
      </c>
      <c r="M39" s="479">
        <f>+'Balance + PyG'!M40+LR_Ruta_1!M15+LR_Ruta_2!M15+LR_Ruta_3!M15+LR_Ruta_4!M15+LR_Ruta_5!M15</f>
        <v>0</v>
      </c>
      <c r="N39" s="479">
        <f>+'Balance + PyG'!N40+LR_Ruta_1!N15+LR_Ruta_2!N15+LR_Ruta_3!N15+LR_Ruta_4!N15+LR_Ruta_5!N15</f>
        <v>0</v>
      </c>
      <c r="O39" s="480">
        <f>+'Balance + PyG'!O40+LR_Ruta_1!O15+LR_Ruta_2!O15+LR_Ruta_3!O15+LR_Ruta_4!O15+LR_Ruta_5!O15</f>
        <v>0</v>
      </c>
      <c r="P39" s="479">
        <f>+'Balance + PyG'!P40+LR_Ruta_1!P15+LR_Ruta_2!P15+LR_Ruta_3!P15+LR_Ruta_4!P15+LR_Ruta_5!P15</f>
        <v>0</v>
      </c>
      <c r="Q39" s="479">
        <f>+'Balance + PyG'!Q40+LR_Ruta_1!Q15+LR_Ruta_2!Q15+LR_Ruta_3!Q15+LR_Ruta_4!Q15+LR_Ruta_5!Q15</f>
        <v>0</v>
      </c>
      <c r="R39" s="479">
        <f>+'Balance + PyG'!R40+LR_Ruta_1!R15+LR_Ruta_2!R15+LR_Ruta_3!R15+LR_Ruta_4!R15+LR_Ruta_5!R15</f>
        <v>0</v>
      </c>
      <c r="S39" s="479">
        <f>+'Balance + PyG'!S40+LR_Ruta_1!S15+LR_Ruta_2!S15+LR_Ruta_3!S15+LR_Ruta_4!S15+LR_Ruta_5!S15</f>
        <v>0</v>
      </c>
      <c r="T39" s="479">
        <f>+'Balance + PyG'!T40+LR_Ruta_1!T15+LR_Ruta_2!T15+LR_Ruta_3!T15+LR_Ruta_4!T15+LR_Ruta_5!T15</f>
        <v>0</v>
      </c>
      <c r="U39" s="479">
        <f>+'Balance + PyG'!U40+LR_Ruta_1!U15+LR_Ruta_2!U15+LR_Ruta_3!U15+LR_Ruta_4!U15+LR_Ruta_5!U15</f>
        <v>0</v>
      </c>
      <c r="V39" s="479">
        <f>+'Balance + PyG'!V40+LR_Ruta_1!V15+LR_Ruta_2!V15+LR_Ruta_3!V15+LR_Ruta_4!V15+LR_Ruta_5!V15</f>
        <v>0</v>
      </c>
      <c r="W39" s="479">
        <f>+'Balance + PyG'!W40+LR_Ruta_1!W15+LR_Ruta_2!W15+LR_Ruta_3!W15+LR_Ruta_4!W15+LR_Ruta_5!W15</f>
        <v>0</v>
      </c>
      <c r="X39" s="479">
        <f>+'Balance + PyG'!X40+LR_Ruta_1!X15+LR_Ruta_2!X15+LR_Ruta_3!X15+LR_Ruta_4!X15+LR_Ruta_5!X15</f>
        <v>0</v>
      </c>
      <c r="Y39" s="479">
        <f>+'Balance + PyG'!Y40+LR_Ruta_1!Y15+LR_Ruta_2!Y15+LR_Ruta_3!Y15+LR_Ruta_4!Y15+LR_Ruta_5!Y15</f>
        <v>0</v>
      </c>
      <c r="Z39" s="479">
        <f>+'Balance + PyG'!Z40+LR_Ruta_1!Z15+LR_Ruta_2!Z15+LR_Ruta_3!Z15+LR_Ruta_4!Z15+LR_Ruta_5!Z15</f>
        <v>0</v>
      </c>
      <c r="AA39" s="479">
        <f>+'Balance + PyG'!AA40+LR_Ruta_1!AA15+LR_Ruta_2!AA15+LR_Ruta_3!AA15+LR_Ruta_4!AA15+LR_Ruta_5!AA15</f>
        <v>0</v>
      </c>
      <c r="AB39" s="479">
        <f>+'Balance + PyG'!AB40+LR_Ruta_1!AB15+LR_Ruta_2!AB15+LR_Ruta_3!AB15+LR_Ruta_4!AB15+LR_Ruta_5!AB15</f>
        <v>0</v>
      </c>
      <c r="AC39" s="479">
        <f>+'Balance + PyG'!AC40+LR_Ruta_1!AC15+LR_Ruta_2!AC15+LR_Ruta_3!AC15+LR_Ruta_4!AC15+LR_Ruta_5!AC15</f>
        <v>0</v>
      </c>
      <c r="AD39" s="479">
        <f>+'Balance + PyG'!AD40+LR_Ruta_1!AD15+LR_Ruta_2!AD15+LR_Ruta_3!AD15+LR_Ruta_4!AD15+LR_Ruta_5!AD15</f>
        <v>0</v>
      </c>
      <c r="AE39" s="479">
        <f>+'Balance + PyG'!AE40+LR_Ruta_1!AE15+LR_Ruta_2!AE15+LR_Ruta_3!AE15+LR_Ruta_4!AE15+LR_Ruta_5!AE15</f>
        <v>0</v>
      </c>
      <c r="AF39" s="479">
        <f>+'Balance + PyG'!AF40+LR_Ruta_1!AF15+LR_Ruta_2!AF15+LR_Ruta_3!AF15+LR_Ruta_4!AF15+LR_Ruta_5!AF15</f>
        <v>0</v>
      </c>
      <c r="AG39" s="479">
        <f>+'Balance + PyG'!AG40+LR_Ruta_1!AG15+LR_Ruta_2!AG15+LR_Ruta_3!AG15+LR_Ruta_4!AG15+LR_Ruta_5!AG15</f>
        <v>0</v>
      </c>
      <c r="AH39" s="479">
        <f>+'Balance + PyG'!AH40+LR_Ruta_1!AH15+LR_Ruta_2!AH15+LR_Ruta_3!AH15+LR_Ruta_4!AH15+LR_Ruta_5!AH15</f>
        <v>0</v>
      </c>
      <c r="AI39" s="479">
        <f>+'Balance + PyG'!AI40+LR_Ruta_1!AI15+LR_Ruta_2!AI15+LR_Ruta_3!AI15+LR_Ruta_4!AI15+LR_Ruta_5!AI15</f>
        <v>0</v>
      </c>
      <c r="AJ39" s="479">
        <f>+'Balance + PyG'!AJ40+LR_Ruta_1!AJ15+LR_Ruta_2!AJ15+LR_Ruta_3!AJ15+LR_Ruta_4!AJ15+LR_Ruta_5!AJ15</f>
        <v>0</v>
      </c>
      <c r="AK39" s="479">
        <f>+'Balance + PyG'!AK40+LR_Ruta_1!AK15+LR_Ruta_2!AK15+LR_Ruta_3!AK15+LR_Ruta_4!AK15+LR_Ruta_5!AK15</f>
        <v>0</v>
      </c>
      <c r="AL39" s="481">
        <f>+'Balance + PyG'!AL40+LR_Ruta_1!AL15+LR_Ruta_2!AL15+LR_Ruta_3!AL15+LR_Ruta_4!AL15+LR_Ruta_5!AL15</f>
        <v>0</v>
      </c>
    </row>
    <row r="40" spans="1:38" x14ac:dyDescent="0.25">
      <c r="A40" s="445"/>
      <c r="B40" s="463" t="s">
        <v>144</v>
      </c>
      <c r="C40" s="478">
        <f>+'Balance + PyG'!C41</f>
        <v>0</v>
      </c>
      <c r="D40" s="479">
        <f>+'Balance + PyG'!D41</f>
        <v>0</v>
      </c>
      <c r="E40" s="479">
        <f>+'Balance + PyG'!E41</f>
        <v>0</v>
      </c>
      <c r="F40" s="479">
        <f>+'Balance + PyG'!F41</f>
        <v>0</v>
      </c>
      <c r="G40" s="479">
        <f>+'Balance + PyG'!G41</f>
        <v>0</v>
      </c>
      <c r="H40" s="479">
        <f>+'Balance + PyG'!H41</f>
        <v>0</v>
      </c>
      <c r="I40" s="479">
        <f>+'Balance + PyG'!I41</f>
        <v>0</v>
      </c>
      <c r="J40" s="479">
        <f>+'Balance + PyG'!J41</f>
        <v>0</v>
      </c>
      <c r="K40" s="479">
        <f>+'Balance + PyG'!K41</f>
        <v>0</v>
      </c>
      <c r="L40" s="479">
        <f>+'Balance + PyG'!L41</f>
        <v>0</v>
      </c>
      <c r="M40" s="479">
        <f>+'Balance + PyG'!M41</f>
        <v>0</v>
      </c>
      <c r="N40" s="479">
        <f>+'Balance + PyG'!N41</f>
        <v>0</v>
      </c>
      <c r="O40" s="480">
        <f>+'Balance + PyG'!O41</f>
        <v>0</v>
      </c>
      <c r="P40" s="479">
        <f>+'Balance + PyG'!P41</f>
        <v>0</v>
      </c>
      <c r="Q40" s="479">
        <f>+'Balance + PyG'!Q41</f>
        <v>0</v>
      </c>
      <c r="R40" s="479">
        <f>+'Balance + PyG'!R41</f>
        <v>0</v>
      </c>
      <c r="S40" s="479">
        <f>+'Balance + PyG'!S41</f>
        <v>0</v>
      </c>
      <c r="T40" s="479">
        <f>+'Balance + PyG'!T41</f>
        <v>0</v>
      </c>
      <c r="U40" s="479">
        <f>+'Balance + PyG'!U41</f>
        <v>0</v>
      </c>
      <c r="V40" s="479">
        <f>+'Balance + PyG'!V41</f>
        <v>0</v>
      </c>
      <c r="W40" s="479">
        <f>+'Balance + PyG'!W41</f>
        <v>0</v>
      </c>
      <c r="X40" s="479">
        <f>+'Balance + PyG'!X41</f>
        <v>0</v>
      </c>
      <c r="Y40" s="479">
        <f>+'Balance + PyG'!Y41</f>
        <v>0</v>
      </c>
      <c r="Z40" s="479">
        <f>+'Balance + PyG'!Z41</f>
        <v>0</v>
      </c>
      <c r="AA40" s="479">
        <f>+'Balance + PyG'!AA41</f>
        <v>0</v>
      </c>
      <c r="AB40" s="479">
        <f>+'Balance + PyG'!AB41</f>
        <v>0</v>
      </c>
      <c r="AC40" s="479">
        <f>+'Balance + PyG'!AC41</f>
        <v>0</v>
      </c>
      <c r="AD40" s="479">
        <f>+'Balance + PyG'!AD41</f>
        <v>0</v>
      </c>
      <c r="AE40" s="479">
        <f>+'Balance + PyG'!AE41</f>
        <v>0</v>
      </c>
      <c r="AF40" s="479">
        <f>+'Balance + PyG'!AF41</f>
        <v>0</v>
      </c>
      <c r="AG40" s="479">
        <f>+'Balance + PyG'!AG41</f>
        <v>0</v>
      </c>
      <c r="AH40" s="479">
        <f>+'Balance + PyG'!AH41</f>
        <v>0</v>
      </c>
      <c r="AI40" s="479">
        <f>+'Balance + PyG'!AI41</f>
        <v>0</v>
      </c>
      <c r="AJ40" s="479">
        <f>+'Balance + PyG'!AJ41</f>
        <v>0</v>
      </c>
      <c r="AK40" s="479">
        <f>+'Balance + PyG'!AK41</f>
        <v>0</v>
      </c>
      <c r="AL40" s="481">
        <f>+'Balance + PyG'!AL41</f>
        <v>0</v>
      </c>
    </row>
    <row r="41" spans="1:38" s="8" customFormat="1" x14ac:dyDescent="0.25">
      <c r="A41" s="452"/>
      <c r="B41" s="468" t="s">
        <v>1</v>
      </c>
      <c r="C41" s="469">
        <f>+'Balance + PyG'!C42</f>
        <v>0</v>
      </c>
      <c r="D41" s="470">
        <f>+'Balance + PyG'!D42</f>
        <v>0</v>
      </c>
      <c r="E41" s="470">
        <f>+'Balance + PyG'!E42</f>
        <v>0</v>
      </c>
      <c r="F41" s="470">
        <f>+'Balance + PyG'!F42</f>
        <v>0</v>
      </c>
      <c r="G41" s="470">
        <f>+'Balance + PyG'!G42</f>
        <v>0</v>
      </c>
      <c r="H41" s="470">
        <f>+'Balance + PyG'!H42</f>
        <v>0</v>
      </c>
      <c r="I41" s="470">
        <f>+'Balance + PyG'!I42</f>
        <v>0</v>
      </c>
      <c r="J41" s="470">
        <f>+'Balance + PyG'!J42</f>
        <v>0</v>
      </c>
      <c r="K41" s="470">
        <f>+'Balance + PyG'!K42</f>
        <v>0</v>
      </c>
      <c r="L41" s="470">
        <f>+'Balance + PyG'!L42</f>
        <v>0</v>
      </c>
      <c r="M41" s="470">
        <f>+'Balance + PyG'!M42</f>
        <v>0</v>
      </c>
      <c r="N41" s="470">
        <f>+'Balance + PyG'!N42</f>
        <v>0</v>
      </c>
      <c r="O41" s="471">
        <f>+'Balance + PyG'!O42</f>
        <v>0</v>
      </c>
      <c r="P41" s="470">
        <f>+'Balance + PyG'!P42</f>
        <v>0</v>
      </c>
      <c r="Q41" s="470">
        <f>+'Balance + PyG'!Q42</f>
        <v>0</v>
      </c>
      <c r="R41" s="470">
        <f>+'Balance + PyG'!R42</f>
        <v>0</v>
      </c>
      <c r="S41" s="470">
        <f>+'Balance + PyG'!S42</f>
        <v>0</v>
      </c>
      <c r="T41" s="470">
        <f>+'Balance + PyG'!T42</f>
        <v>0</v>
      </c>
      <c r="U41" s="470">
        <f>+'Balance + PyG'!U42</f>
        <v>0</v>
      </c>
      <c r="V41" s="470">
        <f>+'Balance + PyG'!V42</f>
        <v>0</v>
      </c>
      <c r="W41" s="470">
        <f>+'Balance + PyG'!W42</f>
        <v>0</v>
      </c>
      <c r="X41" s="470">
        <f>+'Balance + PyG'!X42</f>
        <v>0</v>
      </c>
      <c r="Y41" s="470">
        <f>+'Balance + PyG'!Y42</f>
        <v>0</v>
      </c>
      <c r="Z41" s="470">
        <f>+'Balance + PyG'!Z42</f>
        <v>0</v>
      </c>
      <c r="AA41" s="470">
        <f>+'Balance + PyG'!AA42</f>
        <v>0</v>
      </c>
      <c r="AB41" s="470">
        <f>+'Balance + PyG'!AB42</f>
        <v>0</v>
      </c>
      <c r="AC41" s="470">
        <f>+'Balance + PyG'!AC42</f>
        <v>0</v>
      </c>
      <c r="AD41" s="470">
        <f>+'Balance + PyG'!AD42</f>
        <v>0</v>
      </c>
      <c r="AE41" s="470">
        <f>+'Balance + PyG'!AE42</f>
        <v>0</v>
      </c>
      <c r="AF41" s="470">
        <f>+'Balance + PyG'!AF42</f>
        <v>0</v>
      </c>
      <c r="AG41" s="470">
        <f>+'Balance + PyG'!AG42</f>
        <v>0</v>
      </c>
      <c r="AH41" s="470">
        <f>+'Balance + PyG'!AH42</f>
        <v>0</v>
      </c>
      <c r="AI41" s="470">
        <f>+'Balance + PyG'!AI42</f>
        <v>0</v>
      </c>
      <c r="AJ41" s="470">
        <f>+'Balance + PyG'!AJ42</f>
        <v>0</v>
      </c>
      <c r="AK41" s="470">
        <f>+'Balance + PyG'!AK42</f>
        <v>0</v>
      </c>
      <c r="AL41" s="472">
        <f>+'Balance + PyG'!AL42</f>
        <v>0</v>
      </c>
    </row>
    <row r="42" spans="1:38" s="8" customFormat="1" x14ac:dyDescent="0.25">
      <c r="A42" s="452"/>
      <c r="B42" s="468" t="s">
        <v>12</v>
      </c>
      <c r="C42" s="469">
        <f>+'Balance + PyG'!C43</f>
        <v>0</v>
      </c>
      <c r="D42" s="470">
        <f>+'Balance + PyG'!D43</f>
        <v>0</v>
      </c>
      <c r="E42" s="470">
        <f>+'Balance + PyG'!E43</f>
        <v>0</v>
      </c>
      <c r="F42" s="470">
        <f>+'Balance + PyG'!F43</f>
        <v>0</v>
      </c>
      <c r="G42" s="470">
        <f>+'Balance + PyG'!G43</f>
        <v>0</v>
      </c>
      <c r="H42" s="470">
        <f>+'Balance + PyG'!H43</f>
        <v>0</v>
      </c>
      <c r="I42" s="470">
        <f>+'Balance + PyG'!I43</f>
        <v>0</v>
      </c>
      <c r="J42" s="470">
        <f>+'Balance + PyG'!J43</f>
        <v>0</v>
      </c>
      <c r="K42" s="470">
        <f>+'Balance + PyG'!K43</f>
        <v>0</v>
      </c>
      <c r="L42" s="470">
        <f>+'Balance + PyG'!L43</f>
        <v>0</v>
      </c>
      <c r="M42" s="470">
        <f>+'Balance + PyG'!M43</f>
        <v>0</v>
      </c>
      <c r="N42" s="470">
        <f>+'Balance + PyG'!N43</f>
        <v>0</v>
      </c>
      <c r="O42" s="471">
        <f>+'Balance + PyG'!O43</f>
        <v>0</v>
      </c>
      <c r="P42" s="470">
        <f>+'Balance + PyG'!P43</f>
        <v>0</v>
      </c>
      <c r="Q42" s="470">
        <f>+'Balance + PyG'!Q43</f>
        <v>0</v>
      </c>
      <c r="R42" s="470">
        <f>+'Balance + PyG'!R43</f>
        <v>0</v>
      </c>
      <c r="S42" s="470">
        <f>+'Balance + PyG'!S43</f>
        <v>0</v>
      </c>
      <c r="T42" s="470">
        <f>+'Balance + PyG'!T43</f>
        <v>0</v>
      </c>
      <c r="U42" s="470">
        <f>+'Balance + PyG'!U43</f>
        <v>0</v>
      </c>
      <c r="V42" s="470">
        <f>+'Balance + PyG'!V43</f>
        <v>0</v>
      </c>
      <c r="W42" s="470">
        <f>+'Balance + PyG'!W43</f>
        <v>0</v>
      </c>
      <c r="X42" s="470">
        <f>+'Balance + PyG'!X43</f>
        <v>0</v>
      </c>
      <c r="Y42" s="470">
        <f>+'Balance + PyG'!Y43</f>
        <v>0</v>
      </c>
      <c r="Z42" s="470">
        <f>+'Balance + PyG'!Z43</f>
        <v>0</v>
      </c>
      <c r="AA42" s="470">
        <f>+'Balance + PyG'!AA43</f>
        <v>0</v>
      </c>
      <c r="AB42" s="470">
        <f>+'Balance + PyG'!AB43</f>
        <v>0</v>
      </c>
      <c r="AC42" s="470">
        <f>+'Balance + PyG'!AC43</f>
        <v>0</v>
      </c>
      <c r="AD42" s="470">
        <f>+'Balance + PyG'!AD43</f>
        <v>0</v>
      </c>
      <c r="AE42" s="470">
        <f>+'Balance + PyG'!AE43</f>
        <v>0</v>
      </c>
      <c r="AF42" s="470">
        <f>+'Balance + PyG'!AF43</f>
        <v>0</v>
      </c>
      <c r="AG42" s="470">
        <f>+'Balance + PyG'!AG43</f>
        <v>0</v>
      </c>
      <c r="AH42" s="470">
        <f>+'Balance + PyG'!AH43</f>
        <v>0</v>
      </c>
      <c r="AI42" s="470">
        <f>+'Balance + PyG'!AI43</f>
        <v>0</v>
      </c>
      <c r="AJ42" s="470">
        <f>+'Balance + PyG'!AJ43</f>
        <v>0</v>
      </c>
      <c r="AK42" s="470">
        <f>+'Balance + PyG'!AK43</f>
        <v>0</v>
      </c>
      <c r="AL42" s="472">
        <f>+'Balance + PyG'!AL43</f>
        <v>0</v>
      </c>
    </row>
    <row r="43" spans="1:38" s="8" customFormat="1" x14ac:dyDescent="0.25">
      <c r="A43" s="452"/>
      <c r="B43" s="468" t="s">
        <v>2</v>
      </c>
      <c r="C43" s="469">
        <f>+'Balance + PyG'!C44</f>
        <v>0</v>
      </c>
      <c r="D43" s="470">
        <f>+'Balance + PyG'!D44</f>
        <v>0</v>
      </c>
      <c r="E43" s="470">
        <f>+'Balance + PyG'!E44</f>
        <v>0</v>
      </c>
      <c r="F43" s="470">
        <f>+'Balance + PyG'!F44</f>
        <v>0</v>
      </c>
      <c r="G43" s="470">
        <f>+'Balance + PyG'!G44</f>
        <v>0</v>
      </c>
      <c r="H43" s="470">
        <f>+'Balance + PyG'!H44</f>
        <v>0</v>
      </c>
      <c r="I43" s="470">
        <f>+'Balance + PyG'!I44</f>
        <v>0</v>
      </c>
      <c r="J43" s="470">
        <f>+'Balance + PyG'!J44</f>
        <v>0</v>
      </c>
      <c r="K43" s="470">
        <f>+'Balance + PyG'!K44</f>
        <v>0</v>
      </c>
      <c r="L43" s="470">
        <f>+'Balance + PyG'!L44</f>
        <v>0</v>
      </c>
      <c r="M43" s="470">
        <f>+'Balance + PyG'!M44</f>
        <v>0</v>
      </c>
      <c r="N43" s="470">
        <f>+'Balance + PyG'!N44</f>
        <v>0</v>
      </c>
      <c r="O43" s="471">
        <f>+'Balance + PyG'!O44</f>
        <v>0</v>
      </c>
      <c r="P43" s="470">
        <f>+'Balance + PyG'!P44</f>
        <v>0</v>
      </c>
      <c r="Q43" s="470">
        <f>+'Balance + PyG'!Q44</f>
        <v>0</v>
      </c>
      <c r="R43" s="470">
        <f>+'Balance + PyG'!R44</f>
        <v>0</v>
      </c>
      <c r="S43" s="470">
        <f>+'Balance + PyG'!S44</f>
        <v>0</v>
      </c>
      <c r="T43" s="470">
        <f>+'Balance + PyG'!T44</f>
        <v>0</v>
      </c>
      <c r="U43" s="470">
        <f>+'Balance + PyG'!U44</f>
        <v>0</v>
      </c>
      <c r="V43" s="470">
        <f>+'Balance + PyG'!V44</f>
        <v>0</v>
      </c>
      <c r="W43" s="470">
        <f>+'Balance + PyG'!W44</f>
        <v>0</v>
      </c>
      <c r="X43" s="470">
        <f>+'Balance + PyG'!X44</f>
        <v>0</v>
      </c>
      <c r="Y43" s="470">
        <f>+'Balance + PyG'!Y44</f>
        <v>0</v>
      </c>
      <c r="Z43" s="470">
        <f>+'Balance + PyG'!Z44</f>
        <v>0</v>
      </c>
      <c r="AA43" s="470">
        <f>+'Balance + PyG'!AA44</f>
        <v>0</v>
      </c>
      <c r="AB43" s="470">
        <f>+'Balance + PyG'!AB44</f>
        <v>0</v>
      </c>
      <c r="AC43" s="470">
        <f>+'Balance + PyG'!AC44</f>
        <v>0</v>
      </c>
      <c r="AD43" s="470">
        <f>+'Balance + PyG'!AD44</f>
        <v>0</v>
      </c>
      <c r="AE43" s="470">
        <f>+'Balance + PyG'!AE44</f>
        <v>0</v>
      </c>
      <c r="AF43" s="470">
        <f>+'Balance + PyG'!AF44</f>
        <v>0</v>
      </c>
      <c r="AG43" s="470">
        <f>+'Balance + PyG'!AG44</f>
        <v>0</v>
      </c>
      <c r="AH43" s="470">
        <f>+'Balance + PyG'!AH44</f>
        <v>0</v>
      </c>
      <c r="AI43" s="470">
        <f>+'Balance + PyG'!AI44</f>
        <v>0</v>
      </c>
      <c r="AJ43" s="470">
        <f>+'Balance + PyG'!AJ44</f>
        <v>0</v>
      </c>
      <c r="AK43" s="470">
        <f>+'Balance + PyG'!AK44</f>
        <v>0</v>
      </c>
      <c r="AL43" s="472">
        <f>+'Balance + PyG'!AL44</f>
        <v>0</v>
      </c>
    </row>
    <row r="44" spans="1:38" s="8" customFormat="1" ht="15.75" thickBot="1" x14ac:dyDescent="0.3">
      <c r="A44" s="452"/>
      <c r="B44" s="482" t="s">
        <v>13</v>
      </c>
      <c r="C44" s="483">
        <f>+'Balance + PyG'!C45</f>
        <v>0</v>
      </c>
      <c r="D44" s="484">
        <f>+'Balance + PyG'!D45</f>
        <v>0</v>
      </c>
      <c r="E44" s="484">
        <f>+'Balance + PyG'!E45</f>
        <v>0</v>
      </c>
      <c r="F44" s="484">
        <f>+'Balance + PyG'!F45</f>
        <v>0</v>
      </c>
      <c r="G44" s="484">
        <f>+'Balance + PyG'!G45</f>
        <v>0</v>
      </c>
      <c r="H44" s="484">
        <f>+'Balance + PyG'!H45</f>
        <v>0</v>
      </c>
      <c r="I44" s="484">
        <f>+'Balance + PyG'!I45</f>
        <v>0</v>
      </c>
      <c r="J44" s="484">
        <f>+'Balance + PyG'!J45</f>
        <v>0</v>
      </c>
      <c r="K44" s="484">
        <f>+'Balance + PyG'!K45</f>
        <v>0</v>
      </c>
      <c r="L44" s="484">
        <f>+'Balance + PyG'!L45</f>
        <v>0</v>
      </c>
      <c r="M44" s="484">
        <f>+'Balance + PyG'!M45</f>
        <v>0</v>
      </c>
      <c r="N44" s="484">
        <f>+'Balance + PyG'!N45</f>
        <v>0</v>
      </c>
      <c r="O44" s="485">
        <f>+'Balance + PyG'!O45</f>
        <v>0</v>
      </c>
      <c r="P44" s="484">
        <f>+'Balance + PyG'!P45</f>
        <v>0</v>
      </c>
      <c r="Q44" s="484">
        <f>+'Balance + PyG'!Q45</f>
        <v>0</v>
      </c>
      <c r="R44" s="484">
        <f>+'Balance + PyG'!R45</f>
        <v>0</v>
      </c>
      <c r="S44" s="484">
        <f>+'Balance + PyG'!S45</f>
        <v>0</v>
      </c>
      <c r="T44" s="484">
        <f>+'Balance + PyG'!T45</f>
        <v>0</v>
      </c>
      <c r="U44" s="484">
        <f>+'Balance + PyG'!U45</f>
        <v>0</v>
      </c>
      <c r="V44" s="484">
        <f>+'Balance + PyG'!V45</f>
        <v>0</v>
      </c>
      <c r="W44" s="484">
        <f>+'Balance + PyG'!W45</f>
        <v>0</v>
      </c>
      <c r="X44" s="484">
        <f>+'Balance + PyG'!X45</f>
        <v>0</v>
      </c>
      <c r="Y44" s="484">
        <f>+'Balance + PyG'!Y45</f>
        <v>0</v>
      </c>
      <c r="Z44" s="484">
        <f>+'Balance + PyG'!Z45</f>
        <v>0</v>
      </c>
      <c r="AA44" s="484">
        <f>+'Balance + PyG'!AA45</f>
        <v>0</v>
      </c>
      <c r="AB44" s="484">
        <f>+'Balance + PyG'!AB45</f>
        <v>0</v>
      </c>
      <c r="AC44" s="484">
        <f>+'Balance + PyG'!AC45</f>
        <v>0</v>
      </c>
      <c r="AD44" s="484">
        <f>+'Balance + PyG'!AD45</f>
        <v>0</v>
      </c>
      <c r="AE44" s="484">
        <f>+'Balance + PyG'!AE45</f>
        <v>0</v>
      </c>
      <c r="AF44" s="484">
        <f>+'Balance + PyG'!AF45</f>
        <v>0</v>
      </c>
      <c r="AG44" s="484">
        <f>+'Balance + PyG'!AG45</f>
        <v>0</v>
      </c>
      <c r="AH44" s="484">
        <f>+'Balance + PyG'!AH45</f>
        <v>0</v>
      </c>
      <c r="AI44" s="484">
        <f>+'Balance + PyG'!AI45</f>
        <v>0</v>
      </c>
      <c r="AJ44" s="484">
        <f>+'Balance + PyG'!AJ45</f>
        <v>0</v>
      </c>
      <c r="AK44" s="484">
        <f>+'Balance + PyG'!AK45</f>
        <v>0</v>
      </c>
      <c r="AL44" s="486">
        <f>+'Balance + PyG'!AL45</f>
        <v>0</v>
      </c>
    </row>
    <row r="45" spans="1:38" s="8" customFormat="1" ht="15.75" thickBot="1" x14ac:dyDescent="0.3">
      <c r="A45" s="452"/>
      <c r="B45" s="456" t="s">
        <v>19</v>
      </c>
      <c r="C45" s="487">
        <f>+C5+C9+C10+C11+C37+C41+C42+C43+C44</f>
        <v>0</v>
      </c>
      <c r="D45" s="488">
        <f t="shared" ref="D45:AL45" si="10">+D5+D9+D10+D11+D37+D41+D42+D43+D44</f>
        <v>0</v>
      </c>
      <c r="E45" s="488">
        <f t="shared" si="10"/>
        <v>0</v>
      </c>
      <c r="F45" s="488">
        <f t="shared" si="10"/>
        <v>0</v>
      </c>
      <c r="G45" s="488">
        <f t="shared" si="10"/>
        <v>0</v>
      </c>
      <c r="H45" s="488">
        <f t="shared" si="10"/>
        <v>0</v>
      </c>
      <c r="I45" s="488">
        <f t="shared" si="10"/>
        <v>0</v>
      </c>
      <c r="J45" s="488">
        <f t="shared" si="10"/>
        <v>0</v>
      </c>
      <c r="K45" s="488">
        <f t="shared" si="10"/>
        <v>0</v>
      </c>
      <c r="L45" s="488">
        <f t="shared" si="10"/>
        <v>0</v>
      </c>
      <c r="M45" s="488">
        <f t="shared" si="10"/>
        <v>0</v>
      </c>
      <c r="N45" s="488">
        <f t="shared" si="10"/>
        <v>0</v>
      </c>
      <c r="O45" s="489">
        <f t="shared" si="10"/>
        <v>0</v>
      </c>
      <c r="P45" s="488">
        <f t="shared" si="10"/>
        <v>0</v>
      </c>
      <c r="Q45" s="488">
        <f t="shared" si="10"/>
        <v>0</v>
      </c>
      <c r="R45" s="488">
        <f t="shared" si="10"/>
        <v>0</v>
      </c>
      <c r="S45" s="488">
        <f t="shared" si="10"/>
        <v>0</v>
      </c>
      <c r="T45" s="488">
        <f t="shared" si="10"/>
        <v>0</v>
      </c>
      <c r="U45" s="488">
        <f t="shared" si="10"/>
        <v>0</v>
      </c>
      <c r="V45" s="488">
        <f t="shared" si="10"/>
        <v>0</v>
      </c>
      <c r="W45" s="488">
        <f t="shared" si="10"/>
        <v>0</v>
      </c>
      <c r="X45" s="488">
        <f t="shared" si="10"/>
        <v>0</v>
      </c>
      <c r="Y45" s="488">
        <f t="shared" si="10"/>
        <v>0</v>
      </c>
      <c r="Z45" s="488">
        <f t="shared" ref="Z45:AK45" si="11">+Z5+Z9+Z10+Z11+Z37+Z41+Z42+Z43+Z44</f>
        <v>0</v>
      </c>
      <c r="AA45" s="488">
        <f t="shared" si="11"/>
        <v>0</v>
      </c>
      <c r="AB45" s="488">
        <f t="shared" si="11"/>
        <v>0</v>
      </c>
      <c r="AC45" s="488">
        <f t="shared" si="11"/>
        <v>0</v>
      </c>
      <c r="AD45" s="488">
        <f t="shared" si="11"/>
        <v>0</v>
      </c>
      <c r="AE45" s="488">
        <f t="shared" si="11"/>
        <v>0</v>
      </c>
      <c r="AF45" s="488">
        <f t="shared" si="11"/>
        <v>0</v>
      </c>
      <c r="AG45" s="488">
        <f t="shared" si="11"/>
        <v>0</v>
      </c>
      <c r="AH45" s="488">
        <f t="shared" si="11"/>
        <v>0</v>
      </c>
      <c r="AI45" s="488">
        <f t="shared" si="11"/>
        <v>0</v>
      </c>
      <c r="AJ45" s="488">
        <f t="shared" si="11"/>
        <v>0</v>
      </c>
      <c r="AK45" s="488">
        <f t="shared" si="11"/>
        <v>0</v>
      </c>
      <c r="AL45" s="490">
        <f t="shared" si="10"/>
        <v>0</v>
      </c>
    </row>
    <row r="46" spans="1:38" x14ac:dyDescent="0.25">
      <c r="A46" s="445"/>
      <c r="B46" s="459"/>
      <c r="C46" s="491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3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/>
      <c r="AG46" s="492"/>
      <c r="AH46" s="492"/>
      <c r="AI46" s="492"/>
      <c r="AJ46" s="492"/>
      <c r="AK46" s="492"/>
      <c r="AL46" s="494"/>
    </row>
    <row r="47" spans="1:38" s="8" customFormat="1" x14ac:dyDescent="0.25">
      <c r="A47" s="452"/>
      <c r="B47" s="468" t="s">
        <v>111</v>
      </c>
      <c r="C47" s="469">
        <f>+'Balance + PyG'!C48</f>
        <v>0</v>
      </c>
      <c r="D47" s="470">
        <f>+'Balance + PyG'!D48</f>
        <v>0</v>
      </c>
      <c r="E47" s="470">
        <f>+'Balance + PyG'!E48</f>
        <v>0</v>
      </c>
      <c r="F47" s="470">
        <f>+'Balance + PyG'!F48</f>
        <v>0</v>
      </c>
      <c r="G47" s="470">
        <f>+'Balance + PyG'!G48</f>
        <v>0</v>
      </c>
      <c r="H47" s="470">
        <f>+'Balance + PyG'!H48</f>
        <v>0</v>
      </c>
      <c r="I47" s="470">
        <f>+'Balance + PyG'!I48</f>
        <v>0</v>
      </c>
      <c r="J47" s="470">
        <f>+'Balance + PyG'!J48</f>
        <v>0</v>
      </c>
      <c r="K47" s="470">
        <f>+'Balance + PyG'!K48</f>
        <v>0</v>
      </c>
      <c r="L47" s="470">
        <f>+'Balance + PyG'!L48</f>
        <v>0</v>
      </c>
      <c r="M47" s="470">
        <f>+'Balance + PyG'!M48</f>
        <v>0</v>
      </c>
      <c r="N47" s="470">
        <f>+'Balance + PyG'!N48</f>
        <v>0</v>
      </c>
      <c r="O47" s="471">
        <f>+'Balance + PyG'!O48</f>
        <v>0</v>
      </c>
      <c r="P47" s="470">
        <f>+'Balance + PyG'!P48</f>
        <v>0</v>
      </c>
      <c r="Q47" s="470">
        <f>+'Balance + PyG'!Q48</f>
        <v>0</v>
      </c>
      <c r="R47" s="470">
        <f>+'Balance + PyG'!R48</f>
        <v>0</v>
      </c>
      <c r="S47" s="470">
        <f>+'Balance + PyG'!S48</f>
        <v>0</v>
      </c>
      <c r="T47" s="470">
        <f>+'Balance + PyG'!T48</f>
        <v>0</v>
      </c>
      <c r="U47" s="470">
        <f>+'Balance + PyG'!U48</f>
        <v>0</v>
      </c>
      <c r="V47" s="470">
        <f>+'Balance + PyG'!V48</f>
        <v>0</v>
      </c>
      <c r="W47" s="470">
        <f>+'Balance + PyG'!W48</f>
        <v>0</v>
      </c>
      <c r="X47" s="470">
        <f>+'Balance + PyG'!X48</f>
        <v>0</v>
      </c>
      <c r="Y47" s="470">
        <f>+'Balance + PyG'!Y48</f>
        <v>0</v>
      </c>
      <c r="Z47" s="470">
        <f>+'Balance + PyG'!Z48</f>
        <v>0</v>
      </c>
      <c r="AA47" s="470">
        <f>+'Balance + PyG'!AA48</f>
        <v>0</v>
      </c>
      <c r="AB47" s="470">
        <f>+'Balance + PyG'!AB48</f>
        <v>0</v>
      </c>
      <c r="AC47" s="470">
        <f>+'Balance + PyG'!AC48</f>
        <v>0</v>
      </c>
      <c r="AD47" s="470">
        <f>+'Balance + PyG'!AD48</f>
        <v>0</v>
      </c>
      <c r="AE47" s="470">
        <f>+'Balance + PyG'!AE48</f>
        <v>0</v>
      </c>
      <c r="AF47" s="470">
        <f>+'Balance + PyG'!AF48</f>
        <v>0</v>
      </c>
      <c r="AG47" s="470">
        <f>+'Balance + PyG'!AG48</f>
        <v>0</v>
      </c>
      <c r="AH47" s="470">
        <f>+'Balance + PyG'!AH48</f>
        <v>0</v>
      </c>
      <c r="AI47" s="470">
        <f>+'Balance + PyG'!AI48</f>
        <v>0</v>
      </c>
      <c r="AJ47" s="470">
        <f>+'Balance + PyG'!AJ48</f>
        <v>0</v>
      </c>
      <c r="AK47" s="470">
        <f>+'Balance + PyG'!AK48</f>
        <v>0</v>
      </c>
      <c r="AL47" s="472">
        <f>+'Balance + PyG'!AL48</f>
        <v>0</v>
      </c>
    </row>
    <row r="48" spans="1:38" s="8" customFormat="1" x14ac:dyDescent="0.25">
      <c r="A48" s="452"/>
      <c r="B48" s="468" t="s">
        <v>138</v>
      </c>
      <c r="C48" s="469">
        <f>SUM(C49:C51)</f>
        <v>0</v>
      </c>
      <c r="D48" s="470">
        <f t="shared" ref="D48:AL48" si="12">SUM(D49:D51)</f>
        <v>0</v>
      </c>
      <c r="E48" s="470">
        <f t="shared" si="12"/>
        <v>0</v>
      </c>
      <c r="F48" s="470">
        <f t="shared" si="12"/>
        <v>0</v>
      </c>
      <c r="G48" s="470">
        <f t="shared" si="12"/>
        <v>0</v>
      </c>
      <c r="H48" s="470">
        <f t="shared" si="12"/>
        <v>0</v>
      </c>
      <c r="I48" s="470">
        <f t="shared" si="12"/>
        <v>0</v>
      </c>
      <c r="J48" s="470">
        <f t="shared" si="12"/>
        <v>0</v>
      </c>
      <c r="K48" s="470">
        <f t="shared" si="12"/>
        <v>0</v>
      </c>
      <c r="L48" s="470">
        <f t="shared" si="12"/>
        <v>0</v>
      </c>
      <c r="M48" s="470">
        <f t="shared" si="12"/>
        <v>0</v>
      </c>
      <c r="N48" s="470">
        <f t="shared" si="12"/>
        <v>0</v>
      </c>
      <c r="O48" s="471">
        <f t="shared" si="12"/>
        <v>0</v>
      </c>
      <c r="P48" s="470">
        <f t="shared" si="12"/>
        <v>0</v>
      </c>
      <c r="Q48" s="470">
        <f t="shared" si="12"/>
        <v>0</v>
      </c>
      <c r="R48" s="470">
        <f t="shared" si="12"/>
        <v>0</v>
      </c>
      <c r="S48" s="470">
        <f t="shared" si="12"/>
        <v>0</v>
      </c>
      <c r="T48" s="470">
        <f t="shared" si="12"/>
        <v>0</v>
      </c>
      <c r="U48" s="470">
        <f t="shared" si="12"/>
        <v>0</v>
      </c>
      <c r="V48" s="470">
        <f t="shared" si="12"/>
        <v>0</v>
      </c>
      <c r="W48" s="470">
        <f t="shared" si="12"/>
        <v>0</v>
      </c>
      <c r="X48" s="470">
        <f t="shared" si="12"/>
        <v>0</v>
      </c>
      <c r="Y48" s="470">
        <f t="shared" si="12"/>
        <v>0</v>
      </c>
      <c r="Z48" s="470">
        <f t="shared" ref="Z48:AK48" si="13">SUM(Z49:Z51)</f>
        <v>0</v>
      </c>
      <c r="AA48" s="470">
        <f t="shared" si="13"/>
        <v>0</v>
      </c>
      <c r="AB48" s="470">
        <f t="shared" si="13"/>
        <v>0</v>
      </c>
      <c r="AC48" s="470">
        <f t="shared" si="13"/>
        <v>0</v>
      </c>
      <c r="AD48" s="470">
        <f t="shared" si="13"/>
        <v>0</v>
      </c>
      <c r="AE48" s="470">
        <f t="shared" si="13"/>
        <v>0</v>
      </c>
      <c r="AF48" s="470">
        <f t="shared" si="13"/>
        <v>0</v>
      </c>
      <c r="AG48" s="470">
        <f t="shared" si="13"/>
        <v>0</v>
      </c>
      <c r="AH48" s="470">
        <f t="shared" si="13"/>
        <v>0</v>
      </c>
      <c r="AI48" s="470">
        <f t="shared" si="13"/>
        <v>0</v>
      </c>
      <c r="AJ48" s="470">
        <f t="shared" si="13"/>
        <v>0</v>
      </c>
      <c r="AK48" s="470">
        <f t="shared" si="13"/>
        <v>0</v>
      </c>
      <c r="AL48" s="472">
        <f t="shared" si="12"/>
        <v>0</v>
      </c>
    </row>
    <row r="49" spans="1:38" x14ac:dyDescent="0.25">
      <c r="A49" s="445"/>
      <c r="B49" s="495" t="s">
        <v>15</v>
      </c>
      <c r="C49" s="478">
        <f>+'Balance + PyG'!C50</f>
        <v>0</v>
      </c>
      <c r="D49" s="479">
        <f>+'Balance + PyG'!D50</f>
        <v>0</v>
      </c>
      <c r="E49" s="479">
        <f>+'Balance + PyG'!E50</f>
        <v>0</v>
      </c>
      <c r="F49" s="479">
        <f>+'Balance + PyG'!F50</f>
        <v>0</v>
      </c>
      <c r="G49" s="479">
        <f>+'Balance + PyG'!G50</f>
        <v>0</v>
      </c>
      <c r="H49" s="479">
        <f>+'Balance + PyG'!H50</f>
        <v>0</v>
      </c>
      <c r="I49" s="479">
        <f>+'Balance + PyG'!I50</f>
        <v>0</v>
      </c>
      <c r="J49" s="479">
        <f>+'Balance + PyG'!J50</f>
        <v>0</v>
      </c>
      <c r="K49" s="479">
        <f>+'Balance + PyG'!K50</f>
        <v>0</v>
      </c>
      <c r="L49" s="479">
        <f>+'Balance + PyG'!L50</f>
        <v>0</v>
      </c>
      <c r="M49" s="479">
        <f>+'Balance + PyG'!M50</f>
        <v>0</v>
      </c>
      <c r="N49" s="479">
        <f>+'Balance + PyG'!N50</f>
        <v>0</v>
      </c>
      <c r="O49" s="480">
        <f>+'Balance + PyG'!O50</f>
        <v>0</v>
      </c>
      <c r="P49" s="479">
        <f>+'Balance + PyG'!P50</f>
        <v>0</v>
      </c>
      <c r="Q49" s="479">
        <f>+'Balance + PyG'!Q50</f>
        <v>0</v>
      </c>
      <c r="R49" s="479">
        <f>+'Balance + PyG'!R50</f>
        <v>0</v>
      </c>
      <c r="S49" s="479">
        <f>+'Balance + PyG'!S50</f>
        <v>0</v>
      </c>
      <c r="T49" s="479">
        <f>+'Balance + PyG'!T50</f>
        <v>0</v>
      </c>
      <c r="U49" s="479">
        <f>+'Balance + PyG'!U50</f>
        <v>0</v>
      </c>
      <c r="V49" s="479">
        <f>+'Balance + PyG'!V50</f>
        <v>0</v>
      </c>
      <c r="W49" s="479">
        <f>+'Balance + PyG'!W50</f>
        <v>0</v>
      </c>
      <c r="X49" s="479">
        <f>+'Balance + PyG'!X50</f>
        <v>0</v>
      </c>
      <c r="Y49" s="479">
        <f>+'Balance + PyG'!Y50</f>
        <v>0</v>
      </c>
      <c r="Z49" s="479">
        <f>+'Balance + PyG'!Z50</f>
        <v>0</v>
      </c>
      <c r="AA49" s="479">
        <f>+'Balance + PyG'!AA50</f>
        <v>0</v>
      </c>
      <c r="AB49" s="479">
        <f>+'Balance + PyG'!AB50</f>
        <v>0</v>
      </c>
      <c r="AC49" s="479">
        <f>+'Balance + PyG'!AC50</f>
        <v>0</v>
      </c>
      <c r="AD49" s="479">
        <f>+'Balance + PyG'!AD50</f>
        <v>0</v>
      </c>
      <c r="AE49" s="479">
        <f>+'Balance + PyG'!AE50</f>
        <v>0</v>
      </c>
      <c r="AF49" s="479">
        <f>+'Balance + PyG'!AF50</f>
        <v>0</v>
      </c>
      <c r="AG49" s="479">
        <f>+'Balance + PyG'!AG50</f>
        <v>0</v>
      </c>
      <c r="AH49" s="479">
        <f>+'Balance + PyG'!AH50</f>
        <v>0</v>
      </c>
      <c r="AI49" s="479">
        <f>+'Balance + PyG'!AI50</f>
        <v>0</v>
      </c>
      <c r="AJ49" s="479">
        <f>+'Balance + PyG'!AJ50</f>
        <v>0</v>
      </c>
      <c r="AK49" s="479">
        <f>+'Balance + PyG'!AK50</f>
        <v>0</v>
      </c>
      <c r="AL49" s="481">
        <f>+'Balance + PyG'!AL50</f>
        <v>0</v>
      </c>
    </row>
    <row r="50" spans="1:38" x14ac:dyDescent="0.25">
      <c r="A50" s="445"/>
      <c r="B50" s="495" t="s">
        <v>3</v>
      </c>
      <c r="C50" s="478">
        <f>+'Balance + PyG'!C51</f>
        <v>0</v>
      </c>
      <c r="D50" s="479">
        <f>+'Balance + PyG'!D51</f>
        <v>0</v>
      </c>
      <c r="E50" s="479">
        <f>+'Balance + PyG'!E51</f>
        <v>0</v>
      </c>
      <c r="F50" s="479">
        <f>+'Balance + PyG'!F51</f>
        <v>0</v>
      </c>
      <c r="G50" s="479">
        <f>+'Balance + PyG'!G51</f>
        <v>0</v>
      </c>
      <c r="H50" s="479">
        <f>+'Balance + PyG'!H51</f>
        <v>0</v>
      </c>
      <c r="I50" s="479">
        <f>+'Balance + PyG'!I51</f>
        <v>0</v>
      </c>
      <c r="J50" s="479">
        <f>+'Balance + PyG'!J51</f>
        <v>0</v>
      </c>
      <c r="K50" s="479">
        <f>+'Balance + PyG'!K51</f>
        <v>0</v>
      </c>
      <c r="L50" s="479">
        <f>+'Balance + PyG'!L51</f>
        <v>0</v>
      </c>
      <c r="M50" s="479">
        <f>+'Balance + PyG'!M51</f>
        <v>0</v>
      </c>
      <c r="N50" s="479">
        <f>+'Balance + PyG'!N51</f>
        <v>0</v>
      </c>
      <c r="O50" s="480">
        <f>+'Balance + PyG'!O51</f>
        <v>0</v>
      </c>
      <c r="P50" s="479">
        <f>+'Balance + PyG'!P51</f>
        <v>0</v>
      </c>
      <c r="Q50" s="479">
        <f>+'Balance + PyG'!Q51</f>
        <v>0</v>
      </c>
      <c r="R50" s="479">
        <f>+'Balance + PyG'!R51</f>
        <v>0</v>
      </c>
      <c r="S50" s="479">
        <f>+'Balance + PyG'!S51</f>
        <v>0</v>
      </c>
      <c r="T50" s="479">
        <f>+'Balance + PyG'!T51</f>
        <v>0</v>
      </c>
      <c r="U50" s="479">
        <f>+'Balance + PyG'!U51</f>
        <v>0</v>
      </c>
      <c r="V50" s="479">
        <f>+'Balance + PyG'!V51</f>
        <v>0</v>
      </c>
      <c r="W50" s="479">
        <f>+'Balance + PyG'!W51</f>
        <v>0</v>
      </c>
      <c r="X50" s="479">
        <f>+'Balance + PyG'!X51</f>
        <v>0</v>
      </c>
      <c r="Y50" s="479">
        <f>+'Balance + PyG'!Y51</f>
        <v>0</v>
      </c>
      <c r="Z50" s="479">
        <f>+'Balance + PyG'!Z51</f>
        <v>0</v>
      </c>
      <c r="AA50" s="479">
        <f>+'Balance + PyG'!AA51</f>
        <v>0</v>
      </c>
      <c r="AB50" s="479">
        <f>+'Balance + PyG'!AB51</f>
        <v>0</v>
      </c>
      <c r="AC50" s="479">
        <f>+'Balance + PyG'!AC51</f>
        <v>0</v>
      </c>
      <c r="AD50" s="479">
        <f>+'Balance + PyG'!AD51</f>
        <v>0</v>
      </c>
      <c r="AE50" s="479">
        <f>+'Balance + PyG'!AE51</f>
        <v>0</v>
      </c>
      <c r="AF50" s="479">
        <f>+'Balance + PyG'!AF51</f>
        <v>0</v>
      </c>
      <c r="AG50" s="479">
        <f>+'Balance + PyG'!AG51</f>
        <v>0</v>
      </c>
      <c r="AH50" s="479">
        <f>+'Balance + PyG'!AH51</f>
        <v>0</v>
      </c>
      <c r="AI50" s="479">
        <f>+'Balance + PyG'!AI51</f>
        <v>0</v>
      </c>
      <c r="AJ50" s="479">
        <f>+'Balance + PyG'!AJ51</f>
        <v>0</v>
      </c>
      <c r="AK50" s="479">
        <f>+'Balance + PyG'!AK51</f>
        <v>0</v>
      </c>
      <c r="AL50" s="481">
        <f>+'Balance + PyG'!AL51</f>
        <v>0</v>
      </c>
    </row>
    <row r="51" spans="1:38" x14ac:dyDescent="0.25">
      <c r="A51" s="445"/>
      <c r="B51" s="495" t="s">
        <v>4</v>
      </c>
      <c r="C51" s="478">
        <f>+'Balance + PyG'!C52</f>
        <v>0</v>
      </c>
      <c r="D51" s="479">
        <f>+'Balance + PyG'!D52</f>
        <v>0</v>
      </c>
      <c r="E51" s="479">
        <f>+'Balance + PyG'!E52</f>
        <v>0</v>
      </c>
      <c r="F51" s="479">
        <f>+'Balance + PyG'!F52</f>
        <v>0</v>
      </c>
      <c r="G51" s="479">
        <f>+'Balance + PyG'!G52</f>
        <v>0</v>
      </c>
      <c r="H51" s="479">
        <f>+'Balance + PyG'!H52</f>
        <v>0</v>
      </c>
      <c r="I51" s="479">
        <f>+'Balance + PyG'!I52</f>
        <v>0</v>
      </c>
      <c r="J51" s="479">
        <f>+'Balance + PyG'!J52</f>
        <v>0</v>
      </c>
      <c r="K51" s="479">
        <f>+'Balance + PyG'!K52</f>
        <v>0</v>
      </c>
      <c r="L51" s="479">
        <f>+'Balance + PyG'!L52</f>
        <v>0</v>
      </c>
      <c r="M51" s="479">
        <f>+'Balance + PyG'!M52</f>
        <v>0</v>
      </c>
      <c r="N51" s="479">
        <f>+'Balance + PyG'!N52</f>
        <v>0</v>
      </c>
      <c r="O51" s="480">
        <f>+'Balance + PyG'!O52</f>
        <v>0</v>
      </c>
      <c r="P51" s="479">
        <f>+'Balance + PyG'!P52</f>
        <v>0</v>
      </c>
      <c r="Q51" s="479">
        <f>+'Balance + PyG'!Q52</f>
        <v>0</v>
      </c>
      <c r="R51" s="479">
        <f>+'Balance + PyG'!R52</f>
        <v>0</v>
      </c>
      <c r="S51" s="479">
        <f>+'Balance + PyG'!S52</f>
        <v>0</v>
      </c>
      <c r="T51" s="479">
        <f>+'Balance + PyG'!T52</f>
        <v>0</v>
      </c>
      <c r="U51" s="479">
        <f>+'Balance + PyG'!U52</f>
        <v>0</v>
      </c>
      <c r="V51" s="479">
        <f>+'Balance + PyG'!V52</f>
        <v>0</v>
      </c>
      <c r="W51" s="479">
        <f>+'Balance + PyG'!W52</f>
        <v>0</v>
      </c>
      <c r="X51" s="479">
        <f>+'Balance + PyG'!X52</f>
        <v>0</v>
      </c>
      <c r="Y51" s="479">
        <f>+'Balance + PyG'!Y52</f>
        <v>0</v>
      </c>
      <c r="Z51" s="479">
        <f>+'Balance + PyG'!Z52</f>
        <v>0</v>
      </c>
      <c r="AA51" s="479">
        <f>+'Balance + PyG'!AA52</f>
        <v>0</v>
      </c>
      <c r="AB51" s="479">
        <f>+'Balance + PyG'!AB52</f>
        <v>0</v>
      </c>
      <c r="AC51" s="479">
        <f>+'Balance + PyG'!AC52</f>
        <v>0</v>
      </c>
      <c r="AD51" s="479">
        <f>+'Balance + PyG'!AD52</f>
        <v>0</v>
      </c>
      <c r="AE51" s="479">
        <f>+'Balance + PyG'!AE52</f>
        <v>0</v>
      </c>
      <c r="AF51" s="479">
        <f>+'Balance + PyG'!AF52</f>
        <v>0</v>
      </c>
      <c r="AG51" s="479">
        <f>+'Balance + PyG'!AG52</f>
        <v>0</v>
      </c>
      <c r="AH51" s="479">
        <f>+'Balance + PyG'!AH52</f>
        <v>0</v>
      </c>
      <c r="AI51" s="479">
        <f>+'Balance + PyG'!AI52</f>
        <v>0</v>
      </c>
      <c r="AJ51" s="479">
        <f>+'Balance + PyG'!AJ52</f>
        <v>0</v>
      </c>
      <c r="AK51" s="479">
        <f>+'Balance + PyG'!AK52</f>
        <v>0</v>
      </c>
      <c r="AL51" s="481">
        <f>+'Balance + PyG'!AL52</f>
        <v>0</v>
      </c>
    </row>
    <row r="52" spans="1:38" s="8" customFormat="1" x14ac:dyDescent="0.25">
      <c r="A52" s="452"/>
      <c r="B52" s="468" t="s">
        <v>16</v>
      </c>
      <c r="C52" s="469">
        <f>+'Balance + PyG'!C53</f>
        <v>0</v>
      </c>
      <c r="D52" s="470">
        <f>+'Balance + PyG'!D53</f>
        <v>0</v>
      </c>
      <c r="E52" s="470">
        <f>+'Balance + PyG'!E53</f>
        <v>0</v>
      </c>
      <c r="F52" s="470">
        <f>+'Balance + PyG'!F53</f>
        <v>0</v>
      </c>
      <c r="G52" s="470">
        <f>+'Balance + PyG'!G53</f>
        <v>0</v>
      </c>
      <c r="H52" s="470">
        <f>+'Balance + PyG'!H53</f>
        <v>0</v>
      </c>
      <c r="I52" s="470">
        <f>+'Balance + PyG'!I53</f>
        <v>0</v>
      </c>
      <c r="J52" s="470">
        <f>+'Balance + PyG'!J53</f>
        <v>0</v>
      </c>
      <c r="K52" s="470">
        <f>+'Balance + PyG'!K53</f>
        <v>0</v>
      </c>
      <c r="L52" s="470">
        <f>+'Balance + PyG'!L53</f>
        <v>0</v>
      </c>
      <c r="M52" s="470">
        <f>+'Balance + PyG'!M53</f>
        <v>0</v>
      </c>
      <c r="N52" s="470">
        <f>+'Balance + PyG'!N53</f>
        <v>0</v>
      </c>
      <c r="O52" s="471">
        <f>+'Balance + PyG'!O53</f>
        <v>0</v>
      </c>
      <c r="P52" s="470">
        <f>+'Balance + PyG'!P53</f>
        <v>0</v>
      </c>
      <c r="Q52" s="470">
        <f>+'Balance + PyG'!Q53</f>
        <v>0</v>
      </c>
      <c r="R52" s="470">
        <f>+'Balance + PyG'!R53</f>
        <v>0</v>
      </c>
      <c r="S52" s="470">
        <f>+'Balance + PyG'!S53</f>
        <v>0</v>
      </c>
      <c r="T52" s="470">
        <f>+'Balance + PyG'!T53</f>
        <v>0</v>
      </c>
      <c r="U52" s="470">
        <f>+'Balance + PyG'!U53</f>
        <v>0</v>
      </c>
      <c r="V52" s="470">
        <f>+'Balance + PyG'!V53</f>
        <v>0</v>
      </c>
      <c r="W52" s="470">
        <f>+'Balance + PyG'!W53</f>
        <v>0</v>
      </c>
      <c r="X52" s="470">
        <f>+'Balance + PyG'!X53</f>
        <v>0</v>
      </c>
      <c r="Y52" s="470">
        <f>+'Balance + PyG'!Y53</f>
        <v>0</v>
      </c>
      <c r="Z52" s="470">
        <f>+'Balance + PyG'!Z53</f>
        <v>0</v>
      </c>
      <c r="AA52" s="470">
        <f>+'Balance + PyG'!AA53</f>
        <v>0</v>
      </c>
      <c r="AB52" s="470">
        <f>+'Balance + PyG'!AB53</f>
        <v>0</v>
      </c>
      <c r="AC52" s="470">
        <f>+'Balance + PyG'!AC53</f>
        <v>0</v>
      </c>
      <c r="AD52" s="470">
        <f>+'Balance + PyG'!AD53</f>
        <v>0</v>
      </c>
      <c r="AE52" s="470">
        <f>+'Balance + PyG'!AE53</f>
        <v>0</v>
      </c>
      <c r="AF52" s="470">
        <f>+'Balance + PyG'!AF53</f>
        <v>0</v>
      </c>
      <c r="AG52" s="470">
        <f>+'Balance + PyG'!AG53</f>
        <v>0</v>
      </c>
      <c r="AH52" s="470">
        <f>+'Balance + PyG'!AH53</f>
        <v>0</v>
      </c>
      <c r="AI52" s="470">
        <f>+'Balance + PyG'!AI53</f>
        <v>0</v>
      </c>
      <c r="AJ52" s="470">
        <f>+'Balance + PyG'!AJ53</f>
        <v>0</v>
      </c>
      <c r="AK52" s="470">
        <f>+'Balance + PyG'!AK53</f>
        <v>0</v>
      </c>
      <c r="AL52" s="472">
        <f>+'Balance + PyG'!AL53</f>
        <v>0</v>
      </c>
    </row>
    <row r="53" spans="1:38" s="8" customFormat="1" x14ac:dyDescent="0.25">
      <c r="A53" s="452"/>
      <c r="B53" s="468" t="s">
        <v>5</v>
      </c>
      <c r="C53" s="469">
        <f>+'Balance + PyG'!C54</f>
        <v>0</v>
      </c>
      <c r="D53" s="470">
        <f>+'Balance + PyG'!D54</f>
        <v>0</v>
      </c>
      <c r="E53" s="470">
        <f>+'Balance + PyG'!E54</f>
        <v>0</v>
      </c>
      <c r="F53" s="470">
        <f>+'Balance + PyG'!F54</f>
        <v>0</v>
      </c>
      <c r="G53" s="470">
        <f>+'Balance + PyG'!G54</f>
        <v>0</v>
      </c>
      <c r="H53" s="470">
        <f>+'Balance + PyG'!H54</f>
        <v>0</v>
      </c>
      <c r="I53" s="470">
        <f>+'Balance + PyG'!I54</f>
        <v>0</v>
      </c>
      <c r="J53" s="470">
        <f>+'Balance + PyG'!J54</f>
        <v>0</v>
      </c>
      <c r="K53" s="470">
        <f>+'Balance + PyG'!K54</f>
        <v>0</v>
      </c>
      <c r="L53" s="470">
        <f>+'Balance + PyG'!L54</f>
        <v>0</v>
      </c>
      <c r="M53" s="470">
        <f>+'Balance + PyG'!M54</f>
        <v>0</v>
      </c>
      <c r="N53" s="470">
        <f>+'Balance + PyG'!N54</f>
        <v>0</v>
      </c>
      <c r="O53" s="471">
        <f>+'Balance + PyG'!O54</f>
        <v>0</v>
      </c>
      <c r="P53" s="470">
        <f>+'Balance + PyG'!P54</f>
        <v>0</v>
      </c>
      <c r="Q53" s="470">
        <f>+'Balance + PyG'!Q54</f>
        <v>0</v>
      </c>
      <c r="R53" s="470">
        <f>+'Balance + PyG'!R54</f>
        <v>0</v>
      </c>
      <c r="S53" s="470">
        <f>+'Balance + PyG'!S54</f>
        <v>0</v>
      </c>
      <c r="T53" s="470">
        <f>+'Balance + PyG'!T54</f>
        <v>0</v>
      </c>
      <c r="U53" s="470">
        <f>+'Balance + PyG'!U54</f>
        <v>0</v>
      </c>
      <c r="V53" s="470">
        <f>+'Balance + PyG'!V54</f>
        <v>0</v>
      </c>
      <c r="W53" s="470">
        <f>+'Balance + PyG'!W54</f>
        <v>0</v>
      </c>
      <c r="X53" s="470">
        <f>+'Balance + PyG'!X54</f>
        <v>0</v>
      </c>
      <c r="Y53" s="470">
        <f>+'Balance + PyG'!Y54</f>
        <v>0</v>
      </c>
      <c r="Z53" s="470">
        <f>+'Balance + PyG'!Z54</f>
        <v>0</v>
      </c>
      <c r="AA53" s="470">
        <f>+'Balance + PyG'!AA54</f>
        <v>0</v>
      </c>
      <c r="AB53" s="470">
        <f>+'Balance + PyG'!AB54</f>
        <v>0</v>
      </c>
      <c r="AC53" s="470">
        <f>+'Balance + PyG'!AC54</f>
        <v>0</v>
      </c>
      <c r="AD53" s="470">
        <f>+'Balance + PyG'!AD54</f>
        <v>0</v>
      </c>
      <c r="AE53" s="470">
        <f>+'Balance + PyG'!AE54</f>
        <v>0</v>
      </c>
      <c r="AF53" s="470">
        <f>+'Balance + PyG'!AF54</f>
        <v>0</v>
      </c>
      <c r="AG53" s="470">
        <f>+'Balance + PyG'!AG54</f>
        <v>0</v>
      </c>
      <c r="AH53" s="470">
        <f>+'Balance + PyG'!AH54</f>
        <v>0</v>
      </c>
      <c r="AI53" s="470">
        <f>+'Balance + PyG'!AI54</f>
        <v>0</v>
      </c>
      <c r="AJ53" s="470">
        <f>+'Balance + PyG'!AJ54</f>
        <v>0</v>
      </c>
      <c r="AK53" s="470">
        <f>+'Balance + PyG'!AK54</f>
        <v>0</v>
      </c>
      <c r="AL53" s="472">
        <f>+'Balance + PyG'!AL54</f>
        <v>0</v>
      </c>
    </row>
    <row r="54" spans="1:38" s="8" customFormat="1" ht="15.75" thickBot="1" x14ac:dyDescent="0.3">
      <c r="A54" s="452"/>
      <c r="B54" s="482" t="s">
        <v>17</v>
      </c>
      <c r="C54" s="483">
        <f>+'Balance + PyG'!C55</f>
        <v>0</v>
      </c>
      <c r="D54" s="484">
        <f>+'Balance + PyG'!D55</f>
        <v>0</v>
      </c>
      <c r="E54" s="484">
        <f>+'Balance + PyG'!E55</f>
        <v>0</v>
      </c>
      <c r="F54" s="484">
        <f>+'Balance + PyG'!F55</f>
        <v>0</v>
      </c>
      <c r="G54" s="484">
        <f>+'Balance + PyG'!G55</f>
        <v>0</v>
      </c>
      <c r="H54" s="484">
        <f>+'Balance + PyG'!H55</f>
        <v>0</v>
      </c>
      <c r="I54" s="484">
        <f>+'Balance + PyG'!I55</f>
        <v>0</v>
      </c>
      <c r="J54" s="484">
        <f>+'Balance + PyG'!J55</f>
        <v>0</v>
      </c>
      <c r="K54" s="484">
        <f>+'Balance + PyG'!K55</f>
        <v>0</v>
      </c>
      <c r="L54" s="484">
        <f>+'Balance + PyG'!L55</f>
        <v>0</v>
      </c>
      <c r="M54" s="484">
        <f>+'Balance + PyG'!M55</f>
        <v>0</v>
      </c>
      <c r="N54" s="484">
        <f>+'Balance + PyG'!N55</f>
        <v>0</v>
      </c>
      <c r="O54" s="485">
        <f>+'Balance + PyG'!O55</f>
        <v>0</v>
      </c>
      <c r="P54" s="484">
        <f>+'Balance + PyG'!P55</f>
        <v>0</v>
      </c>
      <c r="Q54" s="484">
        <f>+'Balance + PyG'!Q55</f>
        <v>0</v>
      </c>
      <c r="R54" s="484">
        <f>+'Balance + PyG'!R55</f>
        <v>0</v>
      </c>
      <c r="S54" s="484">
        <f>+'Balance + PyG'!S55</f>
        <v>0</v>
      </c>
      <c r="T54" s="484">
        <f>+'Balance + PyG'!T55</f>
        <v>0</v>
      </c>
      <c r="U54" s="484">
        <f>+'Balance + PyG'!U55</f>
        <v>0</v>
      </c>
      <c r="V54" s="484">
        <f>+'Balance + PyG'!V55</f>
        <v>0</v>
      </c>
      <c r="W54" s="484">
        <f>+'Balance + PyG'!W55</f>
        <v>0</v>
      </c>
      <c r="X54" s="484">
        <f>+'Balance + PyG'!X55</f>
        <v>0</v>
      </c>
      <c r="Y54" s="484">
        <f>+'Balance + PyG'!Y55</f>
        <v>0</v>
      </c>
      <c r="Z54" s="484">
        <f>+'Balance + PyG'!Z55</f>
        <v>0</v>
      </c>
      <c r="AA54" s="484">
        <f>+'Balance + PyG'!AA55</f>
        <v>0</v>
      </c>
      <c r="AB54" s="484">
        <f>+'Balance + PyG'!AB55</f>
        <v>0</v>
      </c>
      <c r="AC54" s="484">
        <f>+'Balance + PyG'!AC55</f>
        <v>0</v>
      </c>
      <c r="AD54" s="484">
        <f>+'Balance + PyG'!AD55</f>
        <v>0</v>
      </c>
      <c r="AE54" s="484">
        <f>+'Balance + PyG'!AE55</f>
        <v>0</v>
      </c>
      <c r="AF54" s="484">
        <f>+'Balance + PyG'!AF55</f>
        <v>0</v>
      </c>
      <c r="AG54" s="484">
        <f>+'Balance + PyG'!AG55</f>
        <v>0</v>
      </c>
      <c r="AH54" s="484">
        <f>+'Balance + PyG'!AH55</f>
        <v>0</v>
      </c>
      <c r="AI54" s="484">
        <f>+'Balance + PyG'!AI55</f>
        <v>0</v>
      </c>
      <c r="AJ54" s="484">
        <f>+'Balance + PyG'!AJ55</f>
        <v>0</v>
      </c>
      <c r="AK54" s="484">
        <f>+'Balance + PyG'!AK55</f>
        <v>0</v>
      </c>
      <c r="AL54" s="486">
        <f>+'Balance + PyG'!AL55</f>
        <v>0</v>
      </c>
    </row>
    <row r="55" spans="1:38" s="8" customFormat="1" ht="15.75" thickBot="1" x14ac:dyDescent="0.3">
      <c r="A55" s="452"/>
      <c r="B55" s="456" t="s">
        <v>6</v>
      </c>
      <c r="C55" s="487">
        <f>+C47+C48+C52+C53+C54</f>
        <v>0</v>
      </c>
      <c r="D55" s="488">
        <f t="shared" ref="D55:AL55" si="14">+D47+D48+D52+D53+D54</f>
        <v>0</v>
      </c>
      <c r="E55" s="488">
        <f t="shared" si="14"/>
        <v>0</v>
      </c>
      <c r="F55" s="488">
        <f t="shared" si="14"/>
        <v>0</v>
      </c>
      <c r="G55" s="488">
        <f t="shared" si="14"/>
        <v>0</v>
      </c>
      <c r="H55" s="488">
        <f t="shared" si="14"/>
        <v>0</v>
      </c>
      <c r="I55" s="488">
        <f t="shared" si="14"/>
        <v>0</v>
      </c>
      <c r="J55" s="488">
        <f t="shared" si="14"/>
        <v>0</v>
      </c>
      <c r="K55" s="488">
        <f t="shared" si="14"/>
        <v>0</v>
      </c>
      <c r="L55" s="488">
        <f t="shared" si="14"/>
        <v>0</v>
      </c>
      <c r="M55" s="488">
        <f t="shared" si="14"/>
        <v>0</v>
      </c>
      <c r="N55" s="488">
        <f t="shared" si="14"/>
        <v>0</v>
      </c>
      <c r="O55" s="489">
        <f t="shared" si="14"/>
        <v>0</v>
      </c>
      <c r="P55" s="488">
        <f t="shared" si="14"/>
        <v>0</v>
      </c>
      <c r="Q55" s="488">
        <f t="shared" si="14"/>
        <v>0</v>
      </c>
      <c r="R55" s="488">
        <f t="shared" si="14"/>
        <v>0</v>
      </c>
      <c r="S55" s="488">
        <f t="shared" si="14"/>
        <v>0</v>
      </c>
      <c r="T55" s="488">
        <f t="shared" si="14"/>
        <v>0</v>
      </c>
      <c r="U55" s="488">
        <f t="shared" si="14"/>
        <v>0</v>
      </c>
      <c r="V55" s="488">
        <f t="shared" si="14"/>
        <v>0</v>
      </c>
      <c r="W55" s="488">
        <f t="shared" si="14"/>
        <v>0</v>
      </c>
      <c r="X55" s="488">
        <f t="shared" si="14"/>
        <v>0</v>
      </c>
      <c r="Y55" s="488">
        <f t="shared" si="14"/>
        <v>0</v>
      </c>
      <c r="Z55" s="488">
        <f t="shared" ref="Z55:AK55" si="15">+Z47+Z48+Z52+Z53+Z54</f>
        <v>0</v>
      </c>
      <c r="AA55" s="488">
        <f t="shared" si="15"/>
        <v>0</v>
      </c>
      <c r="AB55" s="488">
        <f t="shared" si="15"/>
        <v>0</v>
      </c>
      <c r="AC55" s="488">
        <f t="shared" si="15"/>
        <v>0</v>
      </c>
      <c r="AD55" s="488">
        <f t="shared" si="15"/>
        <v>0</v>
      </c>
      <c r="AE55" s="488">
        <f t="shared" si="15"/>
        <v>0</v>
      </c>
      <c r="AF55" s="488">
        <f t="shared" si="15"/>
        <v>0</v>
      </c>
      <c r="AG55" s="488">
        <f t="shared" si="15"/>
        <v>0</v>
      </c>
      <c r="AH55" s="488">
        <f t="shared" si="15"/>
        <v>0</v>
      </c>
      <c r="AI55" s="488">
        <f t="shared" si="15"/>
        <v>0</v>
      </c>
      <c r="AJ55" s="488">
        <f t="shared" si="15"/>
        <v>0</v>
      </c>
      <c r="AK55" s="488">
        <f t="shared" si="15"/>
        <v>0</v>
      </c>
      <c r="AL55" s="490">
        <f t="shared" si="14"/>
        <v>0</v>
      </c>
    </row>
    <row r="56" spans="1:38" x14ac:dyDescent="0.25">
      <c r="A56" s="445"/>
      <c r="B56" s="459"/>
      <c r="C56" s="491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3"/>
      <c r="P56" s="492"/>
      <c r="Q56" s="492"/>
      <c r="R56" s="492"/>
      <c r="S56" s="492"/>
      <c r="T56" s="492"/>
      <c r="U56" s="492"/>
      <c r="V56" s="492"/>
      <c r="W56" s="492"/>
      <c r="X56" s="492"/>
      <c r="Y56" s="492"/>
      <c r="Z56" s="492"/>
      <c r="AA56" s="492"/>
      <c r="AB56" s="492"/>
      <c r="AC56" s="492"/>
      <c r="AD56" s="492"/>
      <c r="AE56" s="492"/>
      <c r="AF56" s="492"/>
      <c r="AG56" s="492"/>
      <c r="AH56" s="492"/>
      <c r="AI56" s="492"/>
      <c r="AJ56" s="492"/>
      <c r="AK56" s="492"/>
      <c r="AL56" s="494"/>
    </row>
    <row r="57" spans="1:38" s="8" customFormat="1" x14ac:dyDescent="0.25">
      <c r="A57" s="452"/>
      <c r="B57" s="473" t="s">
        <v>14</v>
      </c>
      <c r="C57" s="474">
        <f>C45+C55</f>
        <v>0</v>
      </c>
      <c r="D57" s="475">
        <f>D45+D55</f>
        <v>0</v>
      </c>
      <c r="E57" s="475">
        <f t="shared" ref="E57:Y57" si="16">E45+E55</f>
        <v>0</v>
      </c>
      <c r="F57" s="475">
        <f t="shared" si="16"/>
        <v>0</v>
      </c>
      <c r="G57" s="475">
        <f t="shared" si="16"/>
        <v>0</v>
      </c>
      <c r="H57" s="475">
        <f t="shared" si="16"/>
        <v>0</v>
      </c>
      <c r="I57" s="475">
        <f t="shared" si="16"/>
        <v>0</v>
      </c>
      <c r="J57" s="475">
        <f t="shared" si="16"/>
        <v>0</v>
      </c>
      <c r="K57" s="475">
        <f t="shared" si="16"/>
        <v>0</v>
      </c>
      <c r="L57" s="475">
        <f t="shared" si="16"/>
        <v>0</v>
      </c>
      <c r="M57" s="475">
        <f t="shared" si="16"/>
        <v>0</v>
      </c>
      <c r="N57" s="475">
        <f t="shared" si="16"/>
        <v>0</v>
      </c>
      <c r="O57" s="475">
        <f t="shared" si="16"/>
        <v>0</v>
      </c>
      <c r="P57" s="475">
        <f t="shared" si="16"/>
        <v>0</v>
      </c>
      <c r="Q57" s="475">
        <f t="shared" si="16"/>
        <v>0</v>
      </c>
      <c r="R57" s="475">
        <f t="shared" si="16"/>
        <v>0</v>
      </c>
      <c r="S57" s="475">
        <f t="shared" si="16"/>
        <v>0</v>
      </c>
      <c r="T57" s="475">
        <f t="shared" si="16"/>
        <v>0</v>
      </c>
      <c r="U57" s="475">
        <f t="shared" si="16"/>
        <v>0</v>
      </c>
      <c r="V57" s="475">
        <f t="shared" si="16"/>
        <v>0</v>
      </c>
      <c r="W57" s="475">
        <f t="shared" si="16"/>
        <v>0</v>
      </c>
      <c r="X57" s="475">
        <f t="shared" si="16"/>
        <v>0</v>
      </c>
      <c r="Y57" s="475">
        <f t="shared" si="16"/>
        <v>0</v>
      </c>
      <c r="Z57" s="475">
        <f t="shared" ref="Z57:AK57" si="17">Z45+Z55</f>
        <v>0</v>
      </c>
      <c r="AA57" s="475">
        <f t="shared" si="17"/>
        <v>0</v>
      </c>
      <c r="AB57" s="475">
        <f t="shared" si="17"/>
        <v>0</v>
      </c>
      <c r="AC57" s="475">
        <f t="shared" si="17"/>
        <v>0</v>
      </c>
      <c r="AD57" s="475">
        <f t="shared" si="17"/>
        <v>0</v>
      </c>
      <c r="AE57" s="475">
        <f t="shared" si="17"/>
        <v>0</v>
      </c>
      <c r="AF57" s="475">
        <f t="shared" si="17"/>
        <v>0</v>
      </c>
      <c r="AG57" s="475">
        <f t="shared" si="17"/>
        <v>0</v>
      </c>
      <c r="AH57" s="475">
        <f t="shared" si="17"/>
        <v>0</v>
      </c>
      <c r="AI57" s="475">
        <f t="shared" si="17"/>
        <v>0</v>
      </c>
      <c r="AJ57" s="475">
        <f t="shared" si="17"/>
        <v>0</v>
      </c>
      <c r="AK57" s="475">
        <f t="shared" si="17"/>
        <v>0</v>
      </c>
      <c r="AL57" s="477">
        <f>AL45+AL55</f>
        <v>0</v>
      </c>
    </row>
    <row r="58" spans="1:38" s="311" customFormat="1" x14ac:dyDescent="0.25">
      <c r="A58" s="496"/>
      <c r="B58" s="468" t="s">
        <v>7</v>
      </c>
      <c r="C58" s="469">
        <f>+'Balance + PyG'!C59</f>
        <v>0</v>
      </c>
      <c r="D58" s="470">
        <f>+'Balance + PyG'!D59</f>
        <v>0</v>
      </c>
      <c r="E58" s="470">
        <f>+'Balance + PyG'!E59</f>
        <v>0</v>
      </c>
      <c r="F58" s="470">
        <f>+'Balance + PyG'!F59</f>
        <v>0</v>
      </c>
      <c r="G58" s="470">
        <f>+'Balance + PyG'!G59</f>
        <v>0</v>
      </c>
      <c r="H58" s="470">
        <f>+'Balance + PyG'!H59</f>
        <v>0</v>
      </c>
      <c r="I58" s="470">
        <f>+'Balance + PyG'!I59</f>
        <v>0</v>
      </c>
      <c r="J58" s="470">
        <f>+'Balance + PyG'!J59</f>
        <v>0</v>
      </c>
      <c r="K58" s="470">
        <f>+'Balance + PyG'!K59</f>
        <v>0</v>
      </c>
      <c r="L58" s="470">
        <f>+'Balance + PyG'!L59</f>
        <v>0</v>
      </c>
      <c r="M58" s="470">
        <f>+'Balance + PyG'!M59</f>
        <v>0</v>
      </c>
      <c r="N58" s="470">
        <f>+'Balance + PyG'!N59</f>
        <v>0</v>
      </c>
      <c r="O58" s="471">
        <f>+'Balance + PyG'!O59</f>
        <v>0</v>
      </c>
      <c r="P58" s="470">
        <f>+'Balance + PyG'!P59</f>
        <v>0</v>
      </c>
      <c r="Q58" s="470">
        <f>+'Balance + PyG'!Q59</f>
        <v>0</v>
      </c>
      <c r="R58" s="470">
        <f>+'Balance + PyG'!R59</f>
        <v>0</v>
      </c>
      <c r="S58" s="470">
        <f>+'Balance + PyG'!S59</f>
        <v>0</v>
      </c>
      <c r="T58" s="470">
        <f>+'Balance + PyG'!T59</f>
        <v>0</v>
      </c>
      <c r="U58" s="470">
        <f>+'Balance + PyG'!U59</f>
        <v>0</v>
      </c>
      <c r="V58" s="470">
        <f>+'Balance + PyG'!V59</f>
        <v>0</v>
      </c>
      <c r="W58" s="470">
        <f>+'Balance + PyG'!W59</f>
        <v>0</v>
      </c>
      <c r="X58" s="470">
        <f>+'Balance + PyG'!X59</f>
        <v>0</v>
      </c>
      <c r="Y58" s="470">
        <f>+'Balance + PyG'!Y59</f>
        <v>0</v>
      </c>
      <c r="Z58" s="470">
        <f>+'Balance + PyG'!Z59</f>
        <v>0</v>
      </c>
      <c r="AA58" s="470">
        <f>+'Balance + PyG'!AA59</f>
        <v>0</v>
      </c>
      <c r="AB58" s="470">
        <f>+'Balance + PyG'!AB59</f>
        <v>0</v>
      </c>
      <c r="AC58" s="470">
        <f>+'Balance + PyG'!AC59</f>
        <v>0</v>
      </c>
      <c r="AD58" s="470">
        <f>+'Balance + PyG'!AD59</f>
        <v>0</v>
      </c>
      <c r="AE58" s="470">
        <f>+'Balance + PyG'!AE59</f>
        <v>0</v>
      </c>
      <c r="AF58" s="470">
        <f>+'Balance + PyG'!AF59</f>
        <v>0</v>
      </c>
      <c r="AG58" s="470">
        <f>+'Balance + PyG'!AG59</f>
        <v>0</v>
      </c>
      <c r="AH58" s="470">
        <f>+'Balance + PyG'!AH59</f>
        <v>0</v>
      </c>
      <c r="AI58" s="470">
        <f>+'Balance + PyG'!AI59</f>
        <v>0</v>
      </c>
      <c r="AJ58" s="470">
        <f>+'Balance + PyG'!AJ59</f>
        <v>0</v>
      </c>
      <c r="AK58" s="470">
        <f>+'Balance + PyG'!AK59</f>
        <v>0</v>
      </c>
      <c r="AL58" s="472">
        <f>+'Balance + PyG'!AL59</f>
        <v>0</v>
      </c>
    </row>
    <row r="59" spans="1:38" s="311" customFormat="1" x14ac:dyDescent="0.25">
      <c r="A59" s="496"/>
      <c r="B59" s="473" t="s">
        <v>18</v>
      </c>
      <c r="C59" s="474">
        <f>+C57+C58</f>
        <v>0</v>
      </c>
      <c r="D59" s="475">
        <f t="shared" ref="D59:AL59" si="18">+D57+D58</f>
        <v>0</v>
      </c>
      <c r="E59" s="475">
        <f t="shared" si="18"/>
        <v>0</v>
      </c>
      <c r="F59" s="475">
        <f t="shared" si="18"/>
        <v>0</v>
      </c>
      <c r="G59" s="475">
        <f t="shared" si="18"/>
        <v>0</v>
      </c>
      <c r="H59" s="475">
        <f t="shared" si="18"/>
        <v>0</v>
      </c>
      <c r="I59" s="475">
        <f t="shared" si="18"/>
        <v>0</v>
      </c>
      <c r="J59" s="475">
        <f t="shared" si="18"/>
        <v>0</v>
      </c>
      <c r="K59" s="475">
        <f t="shared" si="18"/>
        <v>0</v>
      </c>
      <c r="L59" s="475">
        <f t="shared" si="18"/>
        <v>0</v>
      </c>
      <c r="M59" s="475">
        <f t="shared" si="18"/>
        <v>0</v>
      </c>
      <c r="N59" s="475">
        <f t="shared" si="18"/>
        <v>0</v>
      </c>
      <c r="O59" s="476">
        <f t="shared" si="18"/>
        <v>0</v>
      </c>
      <c r="P59" s="475">
        <f t="shared" si="18"/>
        <v>0</v>
      </c>
      <c r="Q59" s="475">
        <f t="shared" si="18"/>
        <v>0</v>
      </c>
      <c r="R59" s="475">
        <f t="shared" si="18"/>
        <v>0</v>
      </c>
      <c r="S59" s="475">
        <f t="shared" si="18"/>
        <v>0</v>
      </c>
      <c r="T59" s="475">
        <f t="shared" si="18"/>
        <v>0</v>
      </c>
      <c r="U59" s="475">
        <f t="shared" si="18"/>
        <v>0</v>
      </c>
      <c r="V59" s="475">
        <f t="shared" si="18"/>
        <v>0</v>
      </c>
      <c r="W59" s="475">
        <f t="shared" si="18"/>
        <v>0</v>
      </c>
      <c r="X59" s="475">
        <f t="shared" si="18"/>
        <v>0</v>
      </c>
      <c r="Y59" s="475">
        <f t="shared" si="18"/>
        <v>0</v>
      </c>
      <c r="Z59" s="475">
        <f t="shared" ref="Z59:AK59" si="19">+Z57+Z58</f>
        <v>0</v>
      </c>
      <c r="AA59" s="475">
        <f t="shared" si="19"/>
        <v>0</v>
      </c>
      <c r="AB59" s="475">
        <f t="shared" si="19"/>
        <v>0</v>
      </c>
      <c r="AC59" s="475">
        <f t="shared" si="19"/>
        <v>0</v>
      </c>
      <c r="AD59" s="475">
        <f t="shared" si="19"/>
        <v>0</v>
      </c>
      <c r="AE59" s="475">
        <f t="shared" si="19"/>
        <v>0</v>
      </c>
      <c r="AF59" s="475">
        <f t="shared" si="19"/>
        <v>0</v>
      </c>
      <c r="AG59" s="475">
        <f t="shared" si="19"/>
        <v>0</v>
      </c>
      <c r="AH59" s="475">
        <f t="shared" si="19"/>
        <v>0</v>
      </c>
      <c r="AI59" s="475">
        <f t="shared" si="19"/>
        <v>0</v>
      </c>
      <c r="AJ59" s="475">
        <f t="shared" si="19"/>
        <v>0</v>
      </c>
      <c r="AK59" s="475">
        <f t="shared" si="19"/>
        <v>0</v>
      </c>
      <c r="AL59" s="477">
        <f t="shared" si="18"/>
        <v>0</v>
      </c>
    </row>
    <row r="60" spans="1:38" s="308" customFormat="1" x14ac:dyDescent="0.25">
      <c r="A60" s="497"/>
      <c r="B60" s="495"/>
      <c r="C60" s="478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80"/>
      <c r="P60" s="479"/>
      <c r="Q60" s="479"/>
      <c r="R60" s="479"/>
      <c r="S60" s="479"/>
      <c r="T60" s="479"/>
      <c r="U60" s="479"/>
      <c r="V60" s="479"/>
      <c r="W60" s="479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79"/>
      <c r="AK60" s="479"/>
      <c r="AL60" s="481"/>
    </row>
    <row r="61" spans="1:38" s="311" customFormat="1" x14ac:dyDescent="0.25">
      <c r="A61" s="496"/>
      <c r="B61" s="468" t="s">
        <v>8</v>
      </c>
      <c r="C61" s="469">
        <f>+'Balance + PyG'!C62</f>
        <v>0</v>
      </c>
      <c r="D61" s="470">
        <f>+'Balance + PyG'!D62</f>
        <v>0</v>
      </c>
      <c r="E61" s="470">
        <f>+'Balance + PyG'!E62</f>
        <v>0</v>
      </c>
      <c r="F61" s="470">
        <f>+'Balance + PyG'!F62</f>
        <v>0</v>
      </c>
      <c r="G61" s="470">
        <f>+'Balance + PyG'!G62</f>
        <v>0</v>
      </c>
      <c r="H61" s="470">
        <f>+'Balance + PyG'!H62</f>
        <v>0</v>
      </c>
      <c r="I61" s="470">
        <f>+'Balance + PyG'!I62</f>
        <v>0</v>
      </c>
      <c r="J61" s="470">
        <f>+'Balance + PyG'!J62</f>
        <v>0</v>
      </c>
      <c r="K61" s="470">
        <f>+'Balance + PyG'!K62</f>
        <v>0</v>
      </c>
      <c r="L61" s="470">
        <f>+'Balance + PyG'!L62</f>
        <v>0</v>
      </c>
      <c r="M61" s="470">
        <f>+'Balance + PyG'!M62</f>
        <v>0</v>
      </c>
      <c r="N61" s="470">
        <f>+'Balance + PyG'!N62</f>
        <v>0</v>
      </c>
      <c r="O61" s="471">
        <f>+'Balance + PyG'!O62</f>
        <v>0</v>
      </c>
      <c r="P61" s="470">
        <f>+'Balance + PyG'!P62</f>
        <v>0</v>
      </c>
      <c r="Q61" s="470">
        <f>+'Balance + PyG'!Q62</f>
        <v>0</v>
      </c>
      <c r="R61" s="470">
        <f>+'Balance + PyG'!R62</f>
        <v>0</v>
      </c>
      <c r="S61" s="470">
        <f>+'Balance + PyG'!S62</f>
        <v>0</v>
      </c>
      <c r="T61" s="470">
        <f>+'Balance + PyG'!T62</f>
        <v>0</v>
      </c>
      <c r="U61" s="470">
        <f>+'Balance + PyG'!U62</f>
        <v>0</v>
      </c>
      <c r="V61" s="470">
        <f>+'Balance + PyG'!V62</f>
        <v>0</v>
      </c>
      <c r="W61" s="470">
        <f>+'Balance + PyG'!W62</f>
        <v>0</v>
      </c>
      <c r="X61" s="470">
        <f>+'Balance + PyG'!X62</f>
        <v>0</v>
      </c>
      <c r="Y61" s="470">
        <f>+'Balance + PyG'!Y62</f>
        <v>0</v>
      </c>
      <c r="Z61" s="470">
        <f>+'Balance + PyG'!Z62</f>
        <v>0</v>
      </c>
      <c r="AA61" s="470">
        <f>+'Balance + PyG'!AA62</f>
        <v>0</v>
      </c>
      <c r="AB61" s="470">
        <f>+'Balance + PyG'!AB62</f>
        <v>0</v>
      </c>
      <c r="AC61" s="470">
        <f>+'Balance + PyG'!AC62</f>
        <v>0</v>
      </c>
      <c r="AD61" s="470">
        <f>+'Balance + PyG'!AD62</f>
        <v>0</v>
      </c>
      <c r="AE61" s="470">
        <f>+'Balance + PyG'!AE62</f>
        <v>0</v>
      </c>
      <c r="AF61" s="470">
        <f>+'Balance + PyG'!AF62</f>
        <v>0</v>
      </c>
      <c r="AG61" s="470">
        <f>+'Balance + PyG'!AG62</f>
        <v>0</v>
      </c>
      <c r="AH61" s="470">
        <f>+'Balance + PyG'!AH62</f>
        <v>0</v>
      </c>
      <c r="AI61" s="470">
        <f>+'Balance + PyG'!AI62</f>
        <v>0</v>
      </c>
      <c r="AJ61" s="470">
        <f>+'Balance + PyG'!AJ62</f>
        <v>0</v>
      </c>
      <c r="AK61" s="470">
        <f>+'Balance + PyG'!AK62</f>
        <v>0</v>
      </c>
      <c r="AL61" s="472">
        <f>+'Balance + PyG'!AL62</f>
        <v>0</v>
      </c>
    </row>
    <row r="62" spans="1:38" ht="15.75" thickBot="1" x14ac:dyDescent="0.3">
      <c r="A62" s="445"/>
      <c r="B62" s="498"/>
      <c r="C62" s="499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1"/>
      <c r="P62" s="500"/>
      <c r="Q62" s="500"/>
      <c r="R62" s="500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500"/>
      <c r="AJ62" s="500"/>
      <c r="AK62" s="500"/>
      <c r="AL62" s="502"/>
    </row>
    <row r="63" spans="1:38" s="8" customFormat="1" ht="15.75" thickBot="1" x14ac:dyDescent="0.3">
      <c r="A63" s="452"/>
      <c r="B63" s="456" t="s">
        <v>9</v>
      </c>
      <c r="C63" s="487">
        <f>+C59+C61</f>
        <v>0</v>
      </c>
      <c r="D63" s="488">
        <f t="shared" ref="D63:AL63" si="20">+D59+D61</f>
        <v>0</v>
      </c>
      <c r="E63" s="488">
        <f t="shared" si="20"/>
        <v>0</v>
      </c>
      <c r="F63" s="488">
        <f t="shared" si="20"/>
        <v>0</v>
      </c>
      <c r="G63" s="488">
        <f t="shared" si="20"/>
        <v>0</v>
      </c>
      <c r="H63" s="488">
        <f t="shared" si="20"/>
        <v>0</v>
      </c>
      <c r="I63" s="488">
        <f t="shared" si="20"/>
        <v>0</v>
      </c>
      <c r="J63" s="488">
        <f t="shared" si="20"/>
        <v>0</v>
      </c>
      <c r="K63" s="488">
        <f t="shared" si="20"/>
        <v>0</v>
      </c>
      <c r="L63" s="488">
        <f t="shared" si="20"/>
        <v>0</v>
      </c>
      <c r="M63" s="488">
        <f t="shared" si="20"/>
        <v>0</v>
      </c>
      <c r="N63" s="488">
        <f t="shared" si="20"/>
        <v>0</v>
      </c>
      <c r="O63" s="489">
        <f t="shared" si="20"/>
        <v>0</v>
      </c>
      <c r="P63" s="488">
        <f t="shared" si="20"/>
        <v>0</v>
      </c>
      <c r="Q63" s="488">
        <f t="shared" si="20"/>
        <v>0</v>
      </c>
      <c r="R63" s="488">
        <f t="shared" si="20"/>
        <v>0</v>
      </c>
      <c r="S63" s="488">
        <f t="shared" si="20"/>
        <v>0</v>
      </c>
      <c r="T63" s="488">
        <f t="shared" si="20"/>
        <v>0</v>
      </c>
      <c r="U63" s="488">
        <f t="shared" si="20"/>
        <v>0</v>
      </c>
      <c r="V63" s="488">
        <f t="shared" si="20"/>
        <v>0</v>
      </c>
      <c r="W63" s="488">
        <f t="shared" si="20"/>
        <v>0</v>
      </c>
      <c r="X63" s="488">
        <f t="shared" si="20"/>
        <v>0</v>
      </c>
      <c r="Y63" s="488">
        <f t="shared" si="20"/>
        <v>0</v>
      </c>
      <c r="Z63" s="488">
        <f t="shared" ref="Z63:AK63" si="21">+Z59+Z61</f>
        <v>0</v>
      </c>
      <c r="AA63" s="488">
        <f t="shared" si="21"/>
        <v>0</v>
      </c>
      <c r="AB63" s="488">
        <f t="shared" si="21"/>
        <v>0</v>
      </c>
      <c r="AC63" s="488">
        <f t="shared" si="21"/>
        <v>0</v>
      </c>
      <c r="AD63" s="488">
        <f t="shared" si="21"/>
        <v>0</v>
      </c>
      <c r="AE63" s="488">
        <f t="shared" si="21"/>
        <v>0</v>
      </c>
      <c r="AF63" s="488">
        <f t="shared" si="21"/>
        <v>0</v>
      </c>
      <c r="AG63" s="488">
        <f t="shared" si="21"/>
        <v>0</v>
      </c>
      <c r="AH63" s="488">
        <f t="shared" si="21"/>
        <v>0</v>
      </c>
      <c r="AI63" s="488">
        <f t="shared" si="21"/>
        <v>0</v>
      </c>
      <c r="AJ63" s="488">
        <f t="shared" si="21"/>
        <v>0</v>
      </c>
      <c r="AK63" s="488">
        <f t="shared" si="21"/>
        <v>0</v>
      </c>
      <c r="AL63" s="490">
        <f t="shared" si="20"/>
        <v>0</v>
      </c>
    </row>
    <row r="64" spans="1:38" x14ac:dyDescent="0.25">
      <c r="A64" s="445"/>
      <c r="B64" s="503"/>
      <c r="C64" s="504"/>
      <c r="D64" s="504"/>
      <c r="E64" s="504"/>
      <c r="F64" s="504"/>
      <c r="G64" s="504"/>
      <c r="H64" s="504"/>
      <c r="I64" s="504"/>
      <c r="J64" s="504"/>
      <c r="K64" s="504"/>
      <c r="L64" s="504"/>
      <c r="M64" s="504"/>
      <c r="N64" s="504"/>
      <c r="O64" s="504"/>
      <c r="P64" s="504"/>
      <c r="Q64" s="504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4"/>
      <c r="AC64" s="504"/>
      <c r="AD64" s="504"/>
      <c r="AE64" s="504"/>
      <c r="AF64" s="504"/>
      <c r="AG64" s="504"/>
      <c r="AH64" s="504"/>
      <c r="AI64" s="504"/>
      <c r="AJ64" s="504"/>
      <c r="AK64" s="504"/>
      <c r="AL64" s="494"/>
    </row>
    <row r="65" spans="1:38" ht="15.75" thickBot="1" x14ac:dyDescent="0.3">
      <c r="A65" s="445"/>
      <c r="B65" s="505" t="s">
        <v>20</v>
      </c>
      <c r="C65" s="504"/>
      <c r="D65" s="504"/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4"/>
      <c r="W65" s="504"/>
      <c r="X65" s="504"/>
      <c r="Y65" s="504"/>
      <c r="Z65" s="504"/>
      <c r="AA65" s="504"/>
      <c r="AB65" s="504"/>
      <c r="AC65" s="504"/>
      <c r="AD65" s="504"/>
      <c r="AE65" s="504"/>
      <c r="AF65" s="504"/>
      <c r="AG65" s="504"/>
      <c r="AH65" s="504"/>
      <c r="AI65" s="504"/>
      <c r="AJ65" s="504"/>
      <c r="AK65" s="504"/>
      <c r="AL65" s="502"/>
    </row>
    <row r="66" spans="1:38" s="49" customFormat="1" ht="15.75" thickBot="1" x14ac:dyDescent="0.3">
      <c r="A66" s="506"/>
      <c r="B66" s="507" t="s">
        <v>147</v>
      </c>
      <c r="C66" s="244">
        <f>+C3</f>
        <v>44197</v>
      </c>
      <c r="D66" s="245">
        <f t="shared" ref="D66:AL66" si="22">+D3</f>
        <v>44228</v>
      </c>
      <c r="E66" s="245">
        <f t="shared" si="22"/>
        <v>44256</v>
      </c>
      <c r="F66" s="245">
        <f t="shared" si="22"/>
        <v>44287</v>
      </c>
      <c r="G66" s="245">
        <f t="shared" si="22"/>
        <v>44317</v>
      </c>
      <c r="H66" s="245">
        <f t="shared" si="22"/>
        <v>44348</v>
      </c>
      <c r="I66" s="245">
        <f t="shared" si="22"/>
        <v>44378</v>
      </c>
      <c r="J66" s="245">
        <f t="shared" si="22"/>
        <v>44409</v>
      </c>
      <c r="K66" s="245">
        <f t="shared" si="22"/>
        <v>44440</v>
      </c>
      <c r="L66" s="245">
        <f t="shared" si="22"/>
        <v>44470</v>
      </c>
      <c r="M66" s="245">
        <f t="shared" si="22"/>
        <v>44501</v>
      </c>
      <c r="N66" s="245">
        <f t="shared" si="22"/>
        <v>44531</v>
      </c>
      <c r="O66" s="245">
        <f t="shared" si="22"/>
        <v>44562</v>
      </c>
      <c r="P66" s="245">
        <f t="shared" si="22"/>
        <v>44593</v>
      </c>
      <c r="Q66" s="245">
        <f t="shared" si="22"/>
        <v>44621</v>
      </c>
      <c r="R66" s="245">
        <f t="shared" si="22"/>
        <v>44652</v>
      </c>
      <c r="S66" s="245">
        <f t="shared" si="22"/>
        <v>44682</v>
      </c>
      <c r="T66" s="245">
        <f t="shared" si="22"/>
        <v>44713</v>
      </c>
      <c r="U66" s="245">
        <f t="shared" si="22"/>
        <v>44743</v>
      </c>
      <c r="V66" s="245">
        <f t="shared" si="22"/>
        <v>44774</v>
      </c>
      <c r="W66" s="245">
        <f t="shared" si="22"/>
        <v>44805</v>
      </c>
      <c r="X66" s="245">
        <f t="shared" si="22"/>
        <v>44835</v>
      </c>
      <c r="Y66" s="245">
        <f t="shared" si="22"/>
        <v>44866</v>
      </c>
      <c r="Z66" s="245">
        <f t="shared" ref="Z66:AK66" si="23">+Z3</f>
        <v>44896</v>
      </c>
      <c r="AA66" s="245">
        <f t="shared" si="23"/>
        <v>44927</v>
      </c>
      <c r="AB66" s="245">
        <f t="shared" si="23"/>
        <v>44958</v>
      </c>
      <c r="AC66" s="245">
        <f t="shared" si="23"/>
        <v>44986</v>
      </c>
      <c r="AD66" s="245">
        <f t="shared" si="23"/>
        <v>45017</v>
      </c>
      <c r="AE66" s="245">
        <f t="shared" si="23"/>
        <v>45047</v>
      </c>
      <c r="AF66" s="245">
        <f t="shared" si="23"/>
        <v>45078</v>
      </c>
      <c r="AG66" s="245">
        <f t="shared" si="23"/>
        <v>45108</v>
      </c>
      <c r="AH66" s="245">
        <f t="shared" si="23"/>
        <v>45139</v>
      </c>
      <c r="AI66" s="245">
        <f t="shared" si="23"/>
        <v>45170</v>
      </c>
      <c r="AJ66" s="245">
        <f t="shared" si="23"/>
        <v>45200</v>
      </c>
      <c r="AK66" s="245">
        <f t="shared" si="23"/>
        <v>45231</v>
      </c>
      <c r="AL66" s="579">
        <f t="shared" si="22"/>
        <v>45261</v>
      </c>
    </row>
    <row r="67" spans="1:38" s="49" customFormat="1" ht="15.75" x14ac:dyDescent="0.25">
      <c r="A67" s="506"/>
      <c r="B67" s="508" t="s">
        <v>25</v>
      </c>
      <c r="C67" s="509">
        <f>+C68+C69+C72+C73+C74+C78</f>
        <v>0</v>
      </c>
      <c r="D67" s="510">
        <f t="shared" ref="D67:AL67" si="24">+D68+D69+D72+D73+D74+D78</f>
        <v>0</v>
      </c>
      <c r="E67" s="355">
        <f t="shared" si="24"/>
        <v>0</v>
      </c>
      <c r="F67" s="355">
        <f t="shared" si="24"/>
        <v>0</v>
      </c>
      <c r="G67" s="355">
        <f t="shared" si="24"/>
        <v>0</v>
      </c>
      <c r="H67" s="355">
        <f t="shared" si="24"/>
        <v>0</v>
      </c>
      <c r="I67" s="355">
        <f t="shared" si="24"/>
        <v>0</v>
      </c>
      <c r="J67" s="355">
        <f t="shared" si="24"/>
        <v>0</v>
      </c>
      <c r="K67" s="355">
        <f t="shared" si="24"/>
        <v>0</v>
      </c>
      <c r="L67" s="355">
        <f t="shared" si="24"/>
        <v>0</v>
      </c>
      <c r="M67" s="355">
        <f t="shared" si="24"/>
        <v>0</v>
      </c>
      <c r="N67" s="355">
        <f t="shared" si="24"/>
        <v>0</v>
      </c>
      <c r="O67" s="355">
        <f t="shared" si="24"/>
        <v>0</v>
      </c>
      <c r="P67" s="355">
        <f t="shared" si="24"/>
        <v>0</v>
      </c>
      <c r="Q67" s="355">
        <f t="shared" si="24"/>
        <v>0</v>
      </c>
      <c r="R67" s="355">
        <f t="shared" si="24"/>
        <v>0</v>
      </c>
      <c r="S67" s="355">
        <f t="shared" si="24"/>
        <v>0</v>
      </c>
      <c r="T67" s="355">
        <f t="shared" si="24"/>
        <v>0</v>
      </c>
      <c r="U67" s="355">
        <f t="shared" si="24"/>
        <v>0</v>
      </c>
      <c r="V67" s="355">
        <f t="shared" si="24"/>
        <v>0</v>
      </c>
      <c r="W67" s="355">
        <f t="shared" si="24"/>
        <v>0</v>
      </c>
      <c r="X67" s="355">
        <f t="shared" si="24"/>
        <v>0</v>
      </c>
      <c r="Y67" s="355">
        <f t="shared" si="24"/>
        <v>0</v>
      </c>
      <c r="Z67" s="355">
        <f t="shared" ref="Z67:AK67" si="25">+Z68+Z69+Z72+Z73+Z74+Z78</f>
        <v>0</v>
      </c>
      <c r="AA67" s="355">
        <f t="shared" si="25"/>
        <v>0</v>
      </c>
      <c r="AB67" s="355">
        <f t="shared" si="25"/>
        <v>0</v>
      </c>
      <c r="AC67" s="355">
        <f t="shared" si="25"/>
        <v>0</v>
      </c>
      <c r="AD67" s="355">
        <f t="shared" si="25"/>
        <v>0</v>
      </c>
      <c r="AE67" s="355">
        <f t="shared" si="25"/>
        <v>0</v>
      </c>
      <c r="AF67" s="355">
        <f t="shared" si="25"/>
        <v>0</v>
      </c>
      <c r="AG67" s="355">
        <f t="shared" si="25"/>
        <v>0</v>
      </c>
      <c r="AH67" s="355">
        <f t="shared" si="25"/>
        <v>0</v>
      </c>
      <c r="AI67" s="355">
        <f t="shared" si="25"/>
        <v>0</v>
      </c>
      <c r="AJ67" s="355">
        <f t="shared" si="25"/>
        <v>0</v>
      </c>
      <c r="AK67" s="355">
        <f t="shared" si="25"/>
        <v>0</v>
      </c>
      <c r="AL67" s="511">
        <f t="shared" si="24"/>
        <v>0</v>
      </c>
    </row>
    <row r="68" spans="1:38" s="309" customFormat="1" ht="12.75" x14ac:dyDescent="0.2">
      <c r="A68" s="512"/>
      <c r="B68" s="513" t="s">
        <v>26</v>
      </c>
      <c r="C68" s="514">
        <f>+'Balance + PyG'!C69</f>
        <v>0</v>
      </c>
      <c r="D68" s="515">
        <f>+'Balance + PyG'!D69</f>
        <v>0</v>
      </c>
      <c r="E68" s="516">
        <f>+'Balance + PyG'!E69</f>
        <v>0</v>
      </c>
      <c r="F68" s="516">
        <f>+'Balance + PyG'!F69</f>
        <v>0</v>
      </c>
      <c r="G68" s="516">
        <f>+'Balance + PyG'!G69</f>
        <v>0</v>
      </c>
      <c r="H68" s="516">
        <f>+'Balance + PyG'!H69</f>
        <v>0</v>
      </c>
      <c r="I68" s="516">
        <f>+'Balance + PyG'!I69</f>
        <v>0</v>
      </c>
      <c r="J68" s="516">
        <f>+'Balance + PyG'!J69</f>
        <v>0</v>
      </c>
      <c r="K68" s="516">
        <f>+'Balance + PyG'!K69</f>
        <v>0</v>
      </c>
      <c r="L68" s="516">
        <f>+'Balance + PyG'!L69</f>
        <v>0</v>
      </c>
      <c r="M68" s="516">
        <f>+'Balance + PyG'!M69</f>
        <v>0</v>
      </c>
      <c r="N68" s="516">
        <f>+'Balance + PyG'!N69</f>
        <v>0</v>
      </c>
      <c r="O68" s="516">
        <f>+'Balance + PyG'!O69</f>
        <v>0</v>
      </c>
      <c r="P68" s="516">
        <f>+'Balance + PyG'!P69</f>
        <v>0</v>
      </c>
      <c r="Q68" s="516">
        <f>+'Balance + PyG'!Q69</f>
        <v>0</v>
      </c>
      <c r="R68" s="516">
        <f>+'Balance + PyG'!R69</f>
        <v>0</v>
      </c>
      <c r="S68" s="516">
        <f>+'Balance + PyG'!S69</f>
        <v>0</v>
      </c>
      <c r="T68" s="516">
        <f>+'Balance + PyG'!T69</f>
        <v>0</v>
      </c>
      <c r="U68" s="516">
        <f>+'Balance + PyG'!U69</f>
        <v>0</v>
      </c>
      <c r="V68" s="516">
        <f>+'Balance + PyG'!V69</f>
        <v>0</v>
      </c>
      <c r="W68" s="516">
        <f>+'Balance + PyG'!W69</f>
        <v>0</v>
      </c>
      <c r="X68" s="516">
        <f>+'Balance + PyG'!X69</f>
        <v>0</v>
      </c>
      <c r="Y68" s="516">
        <f>+'Balance + PyG'!Y69</f>
        <v>0</v>
      </c>
      <c r="Z68" s="516">
        <f>+'Balance + PyG'!Z69</f>
        <v>0</v>
      </c>
      <c r="AA68" s="516">
        <f>+'Balance + PyG'!AA69</f>
        <v>0</v>
      </c>
      <c r="AB68" s="516">
        <f>+'Balance + PyG'!AB69</f>
        <v>0</v>
      </c>
      <c r="AC68" s="516">
        <f>+'Balance + PyG'!AC69</f>
        <v>0</v>
      </c>
      <c r="AD68" s="516">
        <f>+'Balance + PyG'!AD69</f>
        <v>0</v>
      </c>
      <c r="AE68" s="516">
        <f>+'Balance + PyG'!AE69</f>
        <v>0</v>
      </c>
      <c r="AF68" s="516">
        <f>+'Balance + PyG'!AF69</f>
        <v>0</v>
      </c>
      <c r="AG68" s="516">
        <f>+'Balance + PyG'!AG69</f>
        <v>0</v>
      </c>
      <c r="AH68" s="516">
        <f>+'Balance + PyG'!AH69</f>
        <v>0</v>
      </c>
      <c r="AI68" s="516">
        <f>+'Balance + PyG'!AI69</f>
        <v>0</v>
      </c>
      <c r="AJ68" s="516">
        <f>+'Balance + PyG'!AJ69</f>
        <v>0</v>
      </c>
      <c r="AK68" s="516">
        <f>+'Balance + PyG'!AK69</f>
        <v>0</v>
      </c>
      <c r="AL68" s="517">
        <f>+'Balance + PyG'!AL69</f>
        <v>0</v>
      </c>
    </row>
    <row r="69" spans="1:38" s="309" customFormat="1" ht="12.75" x14ac:dyDescent="0.2">
      <c r="A69" s="512"/>
      <c r="B69" s="513" t="s">
        <v>27</v>
      </c>
      <c r="C69" s="357">
        <f>SUM(C70:C71)</f>
        <v>0</v>
      </c>
      <c r="D69" s="358">
        <f t="shared" ref="D69:AL69" si="26">SUM(D70:D71)</f>
        <v>0</v>
      </c>
      <c r="E69" s="518">
        <f t="shared" si="26"/>
        <v>0</v>
      </c>
      <c r="F69" s="518">
        <f t="shared" si="26"/>
        <v>0</v>
      </c>
      <c r="G69" s="518">
        <f t="shared" si="26"/>
        <v>0</v>
      </c>
      <c r="H69" s="518">
        <f t="shared" si="26"/>
        <v>0</v>
      </c>
      <c r="I69" s="518">
        <f t="shared" si="26"/>
        <v>0</v>
      </c>
      <c r="J69" s="518">
        <f t="shared" si="26"/>
        <v>0</v>
      </c>
      <c r="K69" s="518">
        <f t="shared" si="26"/>
        <v>0</v>
      </c>
      <c r="L69" s="518">
        <f t="shared" si="26"/>
        <v>0</v>
      </c>
      <c r="M69" s="518">
        <f t="shared" si="26"/>
        <v>0</v>
      </c>
      <c r="N69" s="518">
        <f t="shared" si="26"/>
        <v>0</v>
      </c>
      <c r="O69" s="518">
        <f t="shared" si="26"/>
        <v>0</v>
      </c>
      <c r="P69" s="518">
        <f t="shared" si="26"/>
        <v>0</v>
      </c>
      <c r="Q69" s="518">
        <f t="shared" si="26"/>
        <v>0</v>
      </c>
      <c r="R69" s="518">
        <f t="shared" si="26"/>
        <v>0</v>
      </c>
      <c r="S69" s="519">
        <f t="shared" si="26"/>
        <v>0</v>
      </c>
      <c r="T69" s="519">
        <f t="shared" si="26"/>
        <v>0</v>
      </c>
      <c r="U69" s="519">
        <f t="shared" si="26"/>
        <v>0</v>
      </c>
      <c r="V69" s="519">
        <f t="shared" si="26"/>
        <v>0</v>
      </c>
      <c r="W69" s="519">
        <f t="shared" si="26"/>
        <v>0</v>
      </c>
      <c r="X69" s="519">
        <f t="shared" si="26"/>
        <v>0</v>
      </c>
      <c r="Y69" s="519">
        <f t="shared" si="26"/>
        <v>0</v>
      </c>
      <c r="Z69" s="519">
        <f t="shared" ref="Z69:AK69" si="27">SUM(Z70:Z71)</f>
        <v>0</v>
      </c>
      <c r="AA69" s="519">
        <f t="shared" si="27"/>
        <v>0</v>
      </c>
      <c r="AB69" s="519">
        <f t="shared" si="27"/>
        <v>0</v>
      </c>
      <c r="AC69" s="519">
        <f t="shared" si="27"/>
        <v>0</v>
      </c>
      <c r="AD69" s="519">
        <f t="shared" si="27"/>
        <v>0</v>
      </c>
      <c r="AE69" s="519">
        <f t="shared" si="27"/>
        <v>0</v>
      </c>
      <c r="AF69" s="519">
        <f t="shared" si="27"/>
        <v>0</v>
      </c>
      <c r="AG69" s="519">
        <f t="shared" si="27"/>
        <v>0</v>
      </c>
      <c r="AH69" s="519">
        <f t="shared" si="27"/>
        <v>0</v>
      </c>
      <c r="AI69" s="519">
        <f t="shared" si="27"/>
        <v>0</v>
      </c>
      <c r="AJ69" s="519">
        <f t="shared" si="27"/>
        <v>0</v>
      </c>
      <c r="AK69" s="519">
        <f t="shared" si="27"/>
        <v>0</v>
      </c>
      <c r="AL69" s="472">
        <f t="shared" si="26"/>
        <v>0</v>
      </c>
    </row>
    <row r="70" spans="1:38" s="310" customFormat="1" x14ac:dyDescent="0.25">
      <c r="A70" s="520"/>
      <c r="B70" s="367" t="s">
        <v>70</v>
      </c>
      <c r="C70" s="521">
        <f>+'Balance + PyG'!C71</f>
        <v>0</v>
      </c>
      <c r="D70" s="369">
        <f>+'Balance + PyG'!D71</f>
        <v>0</v>
      </c>
      <c r="E70" s="522">
        <f>+'Balance + PyG'!E71</f>
        <v>0</v>
      </c>
      <c r="F70" s="522">
        <f>+'Balance + PyG'!F71</f>
        <v>0</v>
      </c>
      <c r="G70" s="522">
        <f>+'Balance + PyG'!G71</f>
        <v>0</v>
      </c>
      <c r="H70" s="522">
        <f>+'Balance + PyG'!H71</f>
        <v>0</v>
      </c>
      <c r="I70" s="522">
        <f>+'Balance + PyG'!I71</f>
        <v>0</v>
      </c>
      <c r="J70" s="522">
        <f>+'Balance + PyG'!J71</f>
        <v>0</v>
      </c>
      <c r="K70" s="522">
        <f>+'Balance + PyG'!K71</f>
        <v>0</v>
      </c>
      <c r="L70" s="522">
        <f>+'Balance + PyG'!L71</f>
        <v>0</v>
      </c>
      <c r="M70" s="522">
        <f>+'Balance + PyG'!M71</f>
        <v>0</v>
      </c>
      <c r="N70" s="522">
        <f>+'Balance + PyG'!N71</f>
        <v>0</v>
      </c>
      <c r="O70" s="522">
        <f>+'Balance + PyG'!O71</f>
        <v>0</v>
      </c>
      <c r="P70" s="522">
        <f>+'Balance + PyG'!P71</f>
        <v>0</v>
      </c>
      <c r="Q70" s="522">
        <f>+'Balance + PyG'!Q71</f>
        <v>0</v>
      </c>
      <c r="R70" s="522">
        <f>+'Balance + PyG'!R71</f>
        <v>0</v>
      </c>
      <c r="S70" s="523">
        <f>+'Balance + PyG'!S71</f>
        <v>0</v>
      </c>
      <c r="T70" s="523">
        <f>+'Balance + PyG'!T71</f>
        <v>0</v>
      </c>
      <c r="U70" s="523">
        <f>+'Balance + PyG'!U71</f>
        <v>0</v>
      </c>
      <c r="V70" s="523">
        <f>+'Balance + PyG'!V71</f>
        <v>0</v>
      </c>
      <c r="W70" s="523">
        <f>+'Balance + PyG'!W71</f>
        <v>0</v>
      </c>
      <c r="X70" s="523">
        <f>+'Balance + PyG'!X71</f>
        <v>0</v>
      </c>
      <c r="Y70" s="523">
        <f>+'Balance + PyG'!Y71</f>
        <v>0</v>
      </c>
      <c r="Z70" s="523">
        <f>+'Balance + PyG'!Z71</f>
        <v>0</v>
      </c>
      <c r="AA70" s="523">
        <f>+'Balance + PyG'!AA71</f>
        <v>0</v>
      </c>
      <c r="AB70" s="523">
        <f>+'Balance + PyG'!AB71</f>
        <v>0</v>
      </c>
      <c r="AC70" s="523">
        <f>+'Balance + PyG'!AC71</f>
        <v>0</v>
      </c>
      <c r="AD70" s="523">
        <f>+'Balance + PyG'!AD71</f>
        <v>0</v>
      </c>
      <c r="AE70" s="523">
        <f>+'Balance + PyG'!AE71</f>
        <v>0</v>
      </c>
      <c r="AF70" s="523">
        <f>+'Balance + PyG'!AF71</f>
        <v>0</v>
      </c>
      <c r="AG70" s="523">
        <f>+'Balance + PyG'!AG71</f>
        <v>0</v>
      </c>
      <c r="AH70" s="523">
        <f>+'Balance + PyG'!AH71</f>
        <v>0</v>
      </c>
      <c r="AI70" s="523">
        <f>+'Balance + PyG'!AI71</f>
        <v>0</v>
      </c>
      <c r="AJ70" s="523">
        <f>+'Balance + PyG'!AJ71</f>
        <v>0</v>
      </c>
      <c r="AK70" s="523">
        <f>+'Balance + PyG'!AK71</f>
        <v>0</v>
      </c>
      <c r="AL70" s="524">
        <f>+'Balance + PyG'!AL71</f>
        <v>0</v>
      </c>
    </row>
    <row r="71" spans="1:38" s="310" customFormat="1" x14ac:dyDescent="0.25">
      <c r="A71" s="520"/>
      <c r="B71" s="525" t="s">
        <v>71</v>
      </c>
      <c r="C71" s="521">
        <f>+'Balance + PyG'!C72</f>
        <v>0</v>
      </c>
      <c r="D71" s="369">
        <f>+'Balance + PyG'!D72</f>
        <v>0</v>
      </c>
      <c r="E71" s="522">
        <f>+'Balance + PyG'!E72</f>
        <v>0</v>
      </c>
      <c r="F71" s="522">
        <f>+'Balance + PyG'!F72</f>
        <v>0</v>
      </c>
      <c r="G71" s="522">
        <f>+'Balance + PyG'!G72</f>
        <v>0</v>
      </c>
      <c r="H71" s="522">
        <f>+'Balance + PyG'!H72</f>
        <v>0</v>
      </c>
      <c r="I71" s="522">
        <f>+'Balance + PyG'!I72</f>
        <v>0</v>
      </c>
      <c r="J71" s="522">
        <f>+'Balance + PyG'!J72</f>
        <v>0</v>
      </c>
      <c r="K71" s="522">
        <f>+'Balance + PyG'!K72</f>
        <v>0</v>
      </c>
      <c r="L71" s="522">
        <f>+'Balance + PyG'!L72</f>
        <v>0</v>
      </c>
      <c r="M71" s="522">
        <f>+'Balance + PyG'!M72</f>
        <v>0</v>
      </c>
      <c r="N71" s="522">
        <f>+'Balance + PyG'!N72</f>
        <v>0</v>
      </c>
      <c r="O71" s="522">
        <f>+'Balance + PyG'!O72</f>
        <v>0</v>
      </c>
      <c r="P71" s="522">
        <f>+'Balance + PyG'!P72</f>
        <v>0</v>
      </c>
      <c r="Q71" s="522">
        <f>+'Balance + PyG'!Q72</f>
        <v>0</v>
      </c>
      <c r="R71" s="522">
        <f>+'Balance + PyG'!R72</f>
        <v>0</v>
      </c>
      <c r="S71" s="523">
        <f>+'Balance + PyG'!S72</f>
        <v>0</v>
      </c>
      <c r="T71" s="523">
        <f>+'Balance + PyG'!T72</f>
        <v>0</v>
      </c>
      <c r="U71" s="523">
        <f>+'Balance + PyG'!U72</f>
        <v>0</v>
      </c>
      <c r="V71" s="523">
        <f>+'Balance + PyG'!V72</f>
        <v>0</v>
      </c>
      <c r="W71" s="523">
        <f>+'Balance + PyG'!W72</f>
        <v>0</v>
      </c>
      <c r="X71" s="523">
        <f>+'Balance + PyG'!X72</f>
        <v>0</v>
      </c>
      <c r="Y71" s="523">
        <f>+'Balance + PyG'!Y72</f>
        <v>0</v>
      </c>
      <c r="Z71" s="523">
        <f>+'Balance + PyG'!Z72</f>
        <v>0</v>
      </c>
      <c r="AA71" s="523">
        <f>+'Balance + PyG'!AA72</f>
        <v>0</v>
      </c>
      <c r="AB71" s="523">
        <f>+'Balance + PyG'!AB72</f>
        <v>0</v>
      </c>
      <c r="AC71" s="523">
        <f>+'Balance + PyG'!AC72</f>
        <v>0</v>
      </c>
      <c r="AD71" s="523">
        <f>+'Balance + PyG'!AD72</f>
        <v>0</v>
      </c>
      <c r="AE71" s="523">
        <f>+'Balance + PyG'!AE72</f>
        <v>0</v>
      </c>
      <c r="AF71" s="523">
        <f>+'Balance + PyG'!AF72</f>
        <v>0</v>
      </c>
      <c r="AG71" s="523">
        <f>+'Balance + PyG'!AG72</f>
        <v>0</v>
      </c>
      <c r="AH71" s="523">
        <f>+'Balance + PyG'!AH72</f>
        <v>0</v>
      </c>
      <c r="AI71" s="523">
        <f>+'Balance + PyG'!AI72</f>
        <v>0</v>
      </c>
      <c r="AJ71" s="523">
        <f>+'Balance + PyG'!AJ72</f>
        <v>0</v>
      </c>
      <c r="AK71" s="523">
        <f>+'Balance + PyG'!AK72</f>
        <v>0</v>
      </c>
      <c r="AL71" s="524">
        <f>+'Balance + PyG'!AL72</f>
        <v>0</v>
      </c>
    </row>
    <row r="72" spans="1:38" s="309" customFormat="1" ht="12.75" x14ac:dyDescent="0.2">
      <c r="A72" s="512"/>
      <c r="B72" s="513" t="s">
        <v>28</v>
      </c>
      <c r="C72" s="357">
        <f>+'Balance + PyG'!C73</f>
        <v>0</v>
      </c>
      <c r="D72" s="358">
        <f>+'Balance + PyG'!D73</f>
        <v>0</v>
      </c>
      <c r="E72" s="526">
        <f>+'Balance + PyG'!E73</f>
        <v>0</v>
      </c>
      <c r="F72" s="526">
        <f>+'Balance + PyG'!F73</f>
        <v>0</v>
      </c>
      <c r="G72" s="526">
        <f>+'Balance + PyG'!G73</f>
        <v>0</v>
      </c>
      <c r="H72" s="526">
        <f>+'Balance + PyG'!H73</f>
        <v>0</v>
      </c>
      <c r="I72" s="526">
        <f>+'Balance + PyG'!I73</f>
        <v>0</v>
      </c>
      <c r="J72" s="526">
        <f>+'Balance + PyG'!J73</f>
        <v>0</v>
      </c>
      <c r="K72" s="526">
        <f>+'Balance + PyG'!K73</f>
        <v>0</v>
      </c>
      <c r="L72" s="526">
        <f>+'Balance + PyG'!L73</f>
        <v>0</v>
      </c>
      <c r="M72" s="526">
        <f>+'Balance + PyG'!M73</f>
        <v>0</v>
      </c>
      <c r="N72" s="526">
        <f>+'Balance + PyG'!N73</f>
        <v>0</v>
      </c>
      <c r="O72" s="526">
        <f>+'Balance + PyG'!O73</f>
        <v>0</v>
      </c>
      <c r="P72" s="526">
        <f>+'Balance + PyG'!P73</f>
        <v>0</v>
      </c>
      <c r="Q72" s="526">
        <f>+'Balance + PyG'!Q73</f>
        <v>0</v>
      </c>
      <c r="R72" s="526">
        <f>+'Balance + PyG'!R73</f>
        <v>0</v>
      </c>
      <c r="S72" s="516">
        <f>+'Balance + PyG'!S73</f>
        <v>0</v>
      </c>
      <c r="T72" s="516">
        <f>+'Balance + PyG'!T73</f>
        <v>0</v>
      </c>
      <c r="U72" s="516">
        <f>+'Balance + PyG'!U73</f>
        <v>0</v>
      </c>
      <c r="V72" s="516">
        <f>+'Balance + PyG'!V73</f>
        <v>0</v>
      </c>
      <c r="W72" s="516">
        <f>+'Balance + PyG'!W73</f>
        <v>0</v>
      </c>
      <c r="X72" s="516">
        <f>+'Balance + PyG'!X73</f>
        <v>0</v>
      </c>
      <c r="Y72" s="516">
        <f>+'Balance + PyG'!Y73</f>
        <v>0</v>
      </c>
      <c r="Z72" s="516">
        <f>+'Balance + PyG'!Z73</f>
        <v>0</v>
      </c>
      <c r="AA72" s="516">
        <f>+'Balance + PyG'!AA73</f>
        <v>0</v>
      </c>
      <c r="AB72" s="516">
        <f>+'Balance + PyG'!AB73</f>
        <v>0</v>
      </c>
      <c r="AC72" s="516">
        <f>+'Balance + PyG'!AC73</f>
        <v>0</v>
      </c>
      <c r="AD72" s="516">
        <f>+'Balance + PyG'!AD73</f>
        <v>0</v>
      </c>
      <c r="AE72" s="516">
        <f>+'Balance + PyG'!AE73</f>
        <v>0</v>
      </c>
      <c r="AF72" s="516">
        <f>+'Balance + PyG'!AF73</f>
        <v>0</v>
      </c>
      <c r="AG72" s="516">
        <f>+'Balance + PyG'!AG73</f>
        <v>0</v>
      </c>
      <c r="AH72" s="516">
        <f>+'Balance + PyG'!AH73</f>
        <v>0</v>
      </c>
      <c r="AI72" s="516">
        <f>+'Balance + PyG'!AI73</f>
        <v>0</v>
      </c>
      <c r="AJ72" s="516">
        <f>+'Balance + PyG'!AJ73</f>
        <v>0</v>
      </c>
      <c r="AK72" s="516">
        <f>+'Balance + PyG'!AK73</f>
        <v>0</v>
      </c>
      <c r="AL72" s="517">
        <f>+'Balance + PyG'!AL73</f>
        <v>0</v>
      </c>
    </row>
    <row r="73" spans="1:38" s="309" customFormat="1" ht="25.5" x14ac:dyDescent="0.2">
      <c r="A73" s="512"/>
      <c r="B73" s="373" t="s">
        <v>29</v>
      </c>
      <c r="C73" s="357">
        <f>+'Balance + PyG'!C74</f>
        <v>0</v>
      </c>
      <c r="D73" s="358">
        <f>+'Balance + PyG'!D74</f>
        <v>0</v>
      </c>
      <c r="E73" s="526">
        <f>+'Balance + PyG'!E74</f>
        <v>0</v>
      </c>
      <c r="F73" s="526">
        <f>+'Balance + PyG'!F74</f>
        <v>0</v>
      </c>
      <c r="G73" s="526">
        <f>+'Balance + PyG'!G74</f>
        <v>0</v>
      </c>
      <c r="H73" s="526">
        <f>+'Balance + PyG'!H74</f>
        <v>0</v>
      </c>
      <c r="I73" s="526">
        <f>+'Balance + PyG'!I74</f>
        <v>0</v>
      </c>
      <c r="J73" s="526">
        <f>+'Balance + PyG'!J74</f>
        <v>0</v>
      </c>
      <c r="K73" s="526">
        <f>+'Balance + PyG'!K74</f>
        <v>0</v>
      </c>
      <c r="L73" s="526">
        <f>+'Balance + PyG'!L74</f>
        <v>0</v>
      </c>
      <c r="M73" s="526">
        <f>+'Balance + PyG'!M74</f>
        <v>0</v>
      </c>
      <c r="N73" s="526">
        <f>+'Balance + PyG'!N74</f>
        <v>0</v>
      </c>
      <c r="O73" s="526">
        <f>+'Balance + PyG'!O74</f>
        <v>0</v>
      </c>
      <c r="P73" s="526">
        <f>+'Balance + PyG'!P74</f>
        <v>0</v>
      </c>
      <c r="Q73" s="526">
        <f>+'Balance + PyG'!Q74</f>
        <v>0</v>
      </c>
      <c r="R73" s="526">
        <f>+'Balance + PyG'!R74</f>
        <v>0</v>
      </c>
      <c r="S73" s="516">
        <f>+'Balance + PyG'!S74</f>
        <v>0</v>
      </c>
      <c r="T73" s="516">
        <f>+'Balance + PyG'!T74</f>
        <v>0</v>
      </c>
      <c r="U73" s="516">
        <f>+'Balance + PyG'!U74</f>
        <v>0</v>
      </c>
      <c r="V73" s="516">
        <f>+'Balance + PyG'!V74</f>
        <v>0</v>
      </c>
      <c r="W73" s="516">
        <f>+'Balance + PyG'!W74</f>
        <v>0</v>
      </c>
      <c r="X73" s="516">
        <f>+'Balance + PyG'!X74</f>
        <v>0</v>
      </c>
      <c r="Y73" s="516">
        <f>+'Balance + PyG'!Y74</f>
        <v>0</v>
      </c>
      <c r="Z73" s="516">
        <f>+'Balance + PyG'!Z74</f>
        <v>0</v>
      </c>
      <c r="AA73" s="516">
        <f>+'Balance + PyG'!AA74</f>
        <v>0</v>
      </c>
      <c r="AB73" s="516">
        <f>+'Balance + PyG'!AB74</f>
        <v>0</v>
      </c>
      <c r="AC73" s="516">
        <f>+'Balance + PyG'!AC74</f>
        <v>0</v>
      </c>
      <c r="AD73" s="516">
        <f>+'Balance + PyG'!AD74</f>
        <v>0</v>
      </c>
      <c r="AE73" s="516">
        <f>+'Balance + PyG'!AE74</f>
        <v>0</v>
      </c>
      <c r="AF73" s="516">
        <f>+'Balance + PyG'!AF74</f>
        <v>0</v>
      </c>
      <c r="AG73" s="516">
        <f>+'Balance + PyG'!AG74</f>
        <v>0</v>
      </c>
      <c r="AH73" s="516">
        <f>+'Balance + PyG'!AH74</f>
        <v>0</v>
      </c>
      <c r="AI73" s="516">
        <f>+'Balance + PyG'!AI74</f>
        <v>0</v>
      </c>
      <c r="AJ73" s="516">
        <f>+'Balance + PyG'!AJ74</f>
        <v>0</v>
      </c>
      <c r="AK73" s="516">
        <f>+'Balance + PyG'!AK74</f>
        <v>0</v>
      </c>
      <c r="AL73" s="517">
        <f>+'Balance + PyG'!AL74</f>
        <v>0</v>
      </c>
    </row>
    <row r="74" spans="1:38" s="309" customFormat="1" ht="12.75" x14ac:dyDescent="0.2">
      <c r="A74" s="512"/>
      <c r="B74" s="373" t="s">
        <v>67</v>
      </c>
      <c r="C74" s="361">
        <f>SUM(C75:C77)</f>
        <v>0</v>
      </c>
      <c r="D74" s="362">
        <f t="shared" ref="D74:AL74" si="28">SUM(D75:D77)</f>
        <v>0</v>
      </c>
      <c r="E74" s="518">
        <f t="shared" si="28"/>
        <v>0</v>
      </c>
      <c r="F74" s="518">
        <f t="shared" si="28"/>
        <v>0</v>
      </c>
      <c r="G74" s="518">
        <f t="shared" si="28"/>
        <v>0</v>
      </c>
      <c r="H74" s="518">
        <f t="shared" si="28"/>
        <v>0</v>
      </c>
      <c r="I74" s="518">
        <f t="shared" si="28"/>
        <v>0</v>
      </c>
      <c r="J74" s="518">
        <f t="shared" si="28"/>
        <v>0</v>
      </c>
      <c r="K74" s="518">
        <f t="shared" si="28"/>
        <v>0</v>
      </c>
      <c r="L74" s="518">
        <f t="shared" si="28"/>
        <v>0</v>
      </c>
      <c r="M74" s="518">
        <f t="shared" si="28"/>
        <v>0</v>
      </c>
      <c r="N74" s="518">
        <f t="shared" si="28"/>
        <v>0</v>
      </c>
      <c r="O74" s="518">
        <f t="shared" si="28"/>
        <v>0</v>
      </c>
      <c r="P74" s="518">
        <f t="shared" si="28"/>
        <v>0</v>
      </c>
      <c r="Q74" s="518">
        <f t="shared" si="28"/>
        <v>0</v>
      </c>
      <c r="R74" s="518">
        <f t="shared" si="28"/>
        <v>0</v>
      </c>
      <c r="S74" s="519">
        <f t="shared" si="28"/>
        <v>0</v>
      </c>
      <c r="T74" s="519">
        <f t="shared" si="28"/>
        <v>0</v>
      </c>
      <c r="U74" s="519">
        <f t="shared" si="28"/>
        <v>0</v>
      </c>
      <c r="V74" s="519">
        <f t="shared" si="28"/>
        <v>0</v>
      </c>
      <c r="W74" s="519">
        <f t="shared" si="28"/>
        <v>0</v>
      </c>
      <c r="X74" s="519">
        <f t="shared" si="28"/>
        <v>0</v>
      </c>
      <c r="Y74" s="519">
        <f t="shared" si="28"/>
        <v>0</v>
      </c>
      <c r="Z74" s="519">
        <f t="shared" ref="Z74:AK74" si="29">SUM(Z75:Z77)</f>
        <v>0</v>
      </c>
      <c r="AA74" s="519">
        <f t="shared" si="29"/>
        <v>0</v>
      </c>
      <c r="AB74" s="519">
        <f t="shared" si="29"/>
        <v>0</v>
      </c>
      <c r="AC74" s="519">
        <f t="shared" si="29"/>
        <v>0</v>
      </c>
      <c r="AD74" s="519">
        <f t="shared" si="29"/>
        <v>0</v>
      </c>
      <c r="AE74" s="519">
        <f t="shared" si="29"/>
        <v>0</v>
      </c>
      <c r="AF74" s="519">
        <f t="shared" si="29"/>
        <v>0</v>
      </c>
      <c r="AG74" s="519">
        <f t="shared" si="29"/>
        <v>0</v>
      </c>
      <c r="AH74" s="519">
        <f t="shared" si="29"/>
        <v>0</v>
      </c>
      <c r="AI74" s="519">
        <f t="shared" si="29"/>
        <v>0</v>
      </c>
      <c r="AJ74" s="519">
        <f t="shared" si="29"/>
        <v>0</v>
      </c>
      <c r="AK74" s="519">
        <f t="shared" si="29"/>
        <v>0</v>
      </c>
      <c r="AL74" s="472">
        <f t="shared" si="28"/>
        <v>0</v>
      </c>
    </row>
    <row r="75" spans="1:38" s="310" customFormat="1" x14ac:dyDescent="0.25">
      <c r="A75" s="520"/>
      <c r="B75" s="367" t="s">
        <v>30</v>
      </c>
      <c r="C75" s="521">
        <f>+'Balance + PyG'!C76</f>
        <v>0</v>
      </c>
      <c r="D75" s="369">
        <f>+'Balance + PyG'!D76</f>
        <v>0</v>
      </c>
      <c r="E75" s="522">
        <f>+'Balance + PyG'!E76</f>
        <v>0</v>
      </c>
      <c r="F75" s="522">
        <f>+'Balance + PyG'!F76</f>
        <v>0</v>
      </c>
      <c r="G75" s="522">
        <f>+'Balance + PyG'!G76</f>
        <v>0</v>
      </c>
      <c r="H75" s="522">
        <f>+'Balance + PyG'!H76</f>
        <v>0</v>
      </c>
      <c r="I75" s="522">
        <f>+'Balance + PyG'!I76</f>
        <v>0</v>
      </c>
      <c r="J75" s="522">
        <f>+'Balance + PyG'!J76</f>
        <v>0</v>
      </c>
      <c r="K75" s="522">
        <f>+'Balance + PyG'!K76</f>
        <v>0</v>
      </c>
      <c r="L75" s="522">
        <f>+'Balance + PyG'!L76</f>
        <v>0</v>
      </c>
      <c r="M75" s="522">
        <f>+'Balance + PyG'!M76</f>
        <v>0</v>
      </c>
      <c r="N75" s="522">
        <f>+'Balance + PyG'!N76</f>
        <v>0</v>
      </c>
      <c r="O75" s="522">
        <f>+'Balance + PyG'!O76</f>
        <v>0</v>
      </c>
      <c r="P75" s="522">
        <f>+'Balance + PyG'!P76</f>
        <v>0</v>
      </c>
      <c r="Q75" s="522">
        <f>+'Balance + PyG'!Q76</f>
        <v>0</v>
      </c>
      <c r="R75" s="522">
        <f>+'Balance + PyG'!R76</f>
        <v>0</v>
      </c>
      <c r="S75" s="523">
        <f>+'Balance + PyG'!S76</f>
        <v>0</v>
      </c>
      <c r="T75" s="523">
        <f>+'Balance + PyG'!T76</f>
        <v>0</v>
      </c>
      <c r="U75" s="523">
        <f>+'Balance + PyG'!U76</f>
        <v>0</v>
      </c>
      <c r="V75" s="523">
        <f>+'Balance + PyG'!V76</f>
        <v>0</v>
      </c>
      <c r="W75" s="523">
        <f>+'Balance + PyG'!W76</f>
        <v>0</v>
      </c>
      <c r="X75" s="523">
        <f>+'Balance + PyG'!X76</f>
        <v>0</v>
      </c>
      <c r="Y75" s="523">
        <f>+'Balance + PyG'!Y76</f>
        <v>0</v>
      </c>
      <c r="Z75" s="523">
        <f>+'Balance + PyG'!Z76</f>
        <v>0</v>
      </c>
      <c r="AA75" s="523">
        <f>+'Balance + PyG'!AA76</f>
        <v>0</v>
      </c>
      <c r="AB75" s="523">
        <f>+'Balance + PyG'!AB76</f>
        <v>0</v>
      </c>
      <c r="AC75" s="523">
        <f>+'Balance + PyG'!AC76</f>
        <v>0</v>
      </c>
      <c r="AD75" s="523">
        <f>+'Balance + PyG'!AD76</f>
        <v>0</v>
      </c>
      <c r="AE75" s="523">
        <f>+'Balance + PyG'!AE76</f>
        <v>0</v>
      </c>
      <c r="AF75" s="523">
        <f>+'Balance + PyG'!AF76</f>
        <v>0</v>
      </c>
      <c r="AG75" s="523">
        <f>+'Balance + PyG'!AG76</f>
        <v>0</v>
      </c>
      <c r="AH75" s="523">
        <f>+'Balance + PyG'!AH76</f>
        <v>0</v>
      </c>
      <c r="AI75" s="523">
        <f>+'Balance + PyG'!AI76</f>
        <v>0</v>
      </c>
      <c r="AJ75" s="523">
        <f>+'Balance + PyG'!AJ76</f>
        <v>0</v>
      </c>
      <c r="AK75" s="523">
        <f>+'Balance + PyG'!AK76</f>
        <v>0</v>
      </c>
      <c r="AL75" s="524">
        <f>+'Balance + PyG'!AL76</f>
        <v>0</v>
      </c>
    </row>
    <row r="76" spans="1:38" s="310" customFormat="1" x14ac:dyDescent="0.25">
      <c r="A76" s="520"/>
      <c r="B76" s="367" t="s">
        <v>31</v>
      </c>
      <c r="C76" s="521">
        <f>+'Balance + PyG'!C77</f>
        <v>0</v>
      </c>
      <c r="D76" s="369">
        <f>+'Balance + PyG'!D77</f>
        <v>0</v>
      </c>
      <c r="E76" s="522">
        <f>+'Balance + PyG'!E77</f>
        <v>0</v>
      </c>
      <c r="F76" s="522">
        <f>+'Balance + PyG'!F77</f>
        <v>0</v>
      </c>
      <c r="G76" s="522">
        <f>+'Balance + PyG'!G77</f>
        <v>0</v>
      </c>
      <c r="H76" s="522">
        <f>+'Balance + PyG'!H77</f>
        <v>0</v>
      </c>
      <c r="I76" s="522">
        <f>+'Balance + PyG'!I77</f>
        <v>0</v>
      </c>
      <c r="J76" s="522">
        <f>+'Balance + PyG'!J77</f>
        <v>0</v>
      </c>
      <c r="K76" s="522">
        <f>+'Balance + PyG'!K77</f>
        <v>0</v>
      </c>
      <c r="L76" s="522">
        <f>+'Balance + PyG'!L77</f>
        <v>0</v>
      </c>
      <c r="M76" s="522">
        <f>+'Balance + PyG'!M77</f>
        <v>0</v>
      </c>
      <c r="N76" s="522">
        <f>+'Balance + PyG'!N77</f>
        <v>0</v>
      </c>
      <c r="O76" s="522">
        <f>+'Balance + PyG'!O77</f>
        <v>0</v>
      </c>
      <c r="P76" s="522">
        <f>+'Balance + PyG'!P77</f>
        <v>0</v>
      </c>
      <c r="Q76" s="522">
        <f>+'Balance + PyG'!Q77</f>
        <v>0</v>
      </c>
      <c r="R76" s="522">
        <f>+'Balance + PyG'!R77</f>
        <v>0</v>
      </c>
      <c r="S76" s="523">
        <f>+'Balance + PyG'!S77</f>
        <v>0</v>
      </c>
      <c r="T76" s="523">
        <f>+'Balance + PyG'!T77</f>
        <v>0</v>
      </c>
      <c r="U76" s="523">
        <f>+'Balance + PyG'!U77</f>
        <v>0</v>
      </c>
      <c r="V76" s="523">
        <f>+'Balance + PyG'!V77</f>
        <v>0</v>
      </c>
      <c r="W76" s="523">
        <f>+'Balance + PyG'!W77</f>
        <v>0</v>
      </c>
      <c r="X76" s="523">
        <f>+'Balance + PyG'!X77</f>
        <v>0</v>
      </c>
      <c r="Y76" s="523">
        <f>+'Balance + PyG'!Y77</f>
        <v>0</v>
      </c>
      <c r="Z76" s="523">
        <f>+'Balance + PyG'!Z77</f>
        <v>0</v>
      </c>
      <c r="AA76" s="523">
        <f>+'Balance + PyG'!AA77</f>
        <v>0</v>
      </c>
      <c r="AB76" s="523">
        <f>+'Balance + PyG'!AB77</f>
        <v>0</v>
      </c>
      <c r="AC76" s="523">
        <f>+'Balance + PyG'!AC77</f>
        <v>0</v>
      </c>
      <c r="AD76" s="523">
        <f>+'Balance + PyG'!AD77</f>
        <v>0</v>
      </c>
      <c r="AE76" s="523">
        <f>+'Balance + PyG'!AE77</f>
        <v>0</v>
      </c>
      <c r="AF76" s="523">
        <f>+'Balance + PyG'!AF77</f>
        <v>0</v>
      </c>
      <c r="AG76" s="523">
        <f>+'Balance + PyG'!AG77</f>
        <v>0</v>
      </c>
      <c r="AH76" s="523">
        <f>+'Balance + PyG'!AH77</f>
        <v>0</v>
      </c>
      <c r="AI76" s="523">
        <f>+'Balance + PyG'!AI77</f>
        <v>0</v>
      </c>
      <c r="AJ76" s="523">
        <f>+'Balance + PyG'!AJ77</f>
        <v>0</v>
      </c>
      <c r="AK76" s="523">
        <f>+'Balance + PyG'!AK77</f>
        <v>0</v>
      </c>
      <c r="AL76" s="524">
        <f>+'Balance + PyG'!AL77</f>
        <v>0</v>
      </c>
    </row>
    <row r="77" spans="1:38" s="310" customFormat="1" x14ac:dyDescent="0.25">
      <c r="A77" s="520"/>
      <c r="B77" s="367" t="s">
        <v>68</v>
      </c>
      <c r="C77" s="521">
        <f>+'Balance + PyG'!C78</f>
        <v>0</v>
      </c>
      <c r="D77" s="369">
        <f>+'Balance + PyG'!D78</f>
        <v>0</v>
      </c>
      <c r="E77" s="522">
        <f>+'Balance + PyG'!E78</f>
        <v>0</v>
      </c>
      <c r="F77" s="522">
        <f>+'Balance + PyG'!F78</f>
        <v>0</v>
      </c>
      <c r="G77" s="522">
        <f>+'Balance + PyG'!G78</f>
        <v>0</v>
      </c>
      <c r="H77" s="522">
        <f>+'Balance + PyG'!H78</f>
        <v>0</v>
      </c>
      <c r="I77" s="522">
        <f>+'Balance + PyG'!I78</f>
        <v>0</v>
      </c>
      <c r="J77" s="522">
        <f>+'Balance + PyG'!J78</f>
        <v>0</v>
      </c>
      <c r="K77" s="522">
        <f>+'Balance + PyG'!K78</f>
        <v>0</v>
      </c>
      <c r="L77" s="522">
        <f>+'Balance + PyG'!L78</f>
        <v>0</v>
      </c>
      <c r="M77" s="522">
        <f>+'Balance + PyG'!M78</f>
        <v>0</v>
      </c>
      <c r="N77" s="522">
        <f>+'Balance + PyG'!N78</f>
        <v>0</v>
      </c>
      <c r="O77" s="522">
        <f>+'Balance + PyG'!O78</f>
        <v>0</v>
      </c>
      <c r="P77" s="522">
        <f>+'Balance + PyG'!P78</f>
        <v>0</v>
      </c>
      <c r="Q77" s="522">
        <f>+'Balance + PyG'!Q78</f>
        <v>0</v>
      </c>
      <c r="R77" s="522">
        <f>+'Balance + PyG'!R78</f>
        <v>0</v>
      </c>
      <c r="S77" s="523">
        <f>+'Balance + PyG'!S78</f>
        <v>0</v>
      </c>
      <c r="T77" s="523">
        <f>+'Balance + PyG'!T78</f>
        <v>0</v>
      </c>
      <c r="U77" s="523">
        <f>+'Balance + PyG'!U78</f>
        <v>0</v>
      </c>
      <c r="V77" s="523">
        <f>+'Balance + PyG'!V78</f>
        <v>0</v>
      </c>
      <c r="W77" s="523">
        <f>+'Balance + PyG'!W78</f>
        <v>0</v>
      </c>
      <c r="X77" s="523">
        <f>+'Balance + PyG'!X78</f>
        <v>0</v>
      </c>
      <c r="Y77" s="523">
        <f>+'Balance + PyG'!Y78</f>
        <v>0</v>
      </c>
      <c r="Z77" s="523">
        <f>+'Balance + PyG'!Z78</f>
        <v>0</v>
      </c>
      <c r="AA77" s="523">
        <f>+'Balance + PyG'!AA78</f>
        <v>0</v>
      </c>
      <c r="AB77" s="523">
        <f>+'Balance + PyG'!AB78</f>
        <v>0</v>
      </c>
      <c r="AC77" s="523">
        <f>+'Balance + PyG'!AC78</f>
        <v>0</v>
      </c>
      <c r="AD77" s="523">
        <f>+'Balance + PyG'!AD78</f>
        <v>0</v>
      </c>
      <c r="AE77" s="523">
        <f>+'Balance + PyG'!AE78</f>
        <v>0</v>
      </c>
      <c r="AF77" s="523">
        <f>+'Balance + PyG'!AF78</f>
        <v>0</v>
      </c>
      <c r="AG77" s="523">
        <f>+'Balance + PyG'!AG78</f>
        <v>0</v>
      </c>
      <c r="AH77" s="523">
        <f>+'Balance + PyG'!AH78</f>
        <v>0</v>
      </c>
      <c r="AI77" s="523">
        <f>+'Balance + PyG'!AI78</f>
        <v>0</v>
      </c>
      <c r="AJ77" s="523">
        <f>+'Balance + PyG'!AJ78</f>
        <v>0</v>
      </c>
      <c r="AK77" s="523">
        <f>+'Balance + PyG'!AK78</f>
        <v>0</v>
      </c>
      <c r="AL77" s="524">
        <f>+'Balance + PyG'!AL78</f>
        <v>0</v>
      </c>
    </row>
    <row r="78" spans="1:38" s="309" customFormat="1" ht="12.75" x14ac:dyDescent="0.2">
      <c r="A78" s="512"/>
      <c r="B78" s="513" t="s">
        <v>33</v>
      </c>
      <c r="C78" s="357">
        <f>+'Balance + PyG'!C79</f>
        <v>0</v>
      </c>
      <c r="D78" s="358">
        <f>+'Balance + PyG'!D79</f>
        <v>0</v>
      </c>
      <c r="E78" s="526">
        <f>+'Balance + PyG'!E79</f>
        <v>0</v>
      </c>
      <c r="F78" s="526">
        <f>+'Balance + PyG'!F79</f>
        <v>0</v>
      </c>
      <c r="G78" s="526">
        <f>+'Balance + PyG'!G79</f>
        <v>0</v>
      </c>
      <c r="H78" s="526">
        <f>+'Balance + PyG'!H79</f>
        <v>0</v>
      </c>
      <c r="I78" s="526">
        <f>+'Balance + PyG'!I79</f>
        <v>0</v>
      </c>
      <c r="J78" s="526">
        <f>+'Balance + PyG'!J79</f>
        <v>0</v>
      </c>
      <c r="K78" s="526">
        <f>+'Balance + PyG'!K79</f>
        <v>0</v>
      </c>
      <c r="L78" s="526">
        <f>+'Balance + PyG'!L79</f>
        <v>0</v>
      </c>
      <c r="M78" s="526">
        <f>+'Balance + PyG'!M79</f>
        <v>0</v>
      </c>
      <c r="N78" s="526">
        <f>+'Balance + PyG'!N79</f>
        <v>0</v>
      </c>
      <c r="O78" s="526">
        <f>+'Balance + PyG'!O79</f>
        <v>0</v>
      </c>
      <c r="P78" s="526">
        <f>+'Balance + PyG'!P79</f>
        <v>0</v>
      </c>
      <c r="Q78" s="526">
        <f>+'Balance + PyG'!Q79</f>
        <v>0</v>
      </c>
      <c r="R78" s="526">
        <f>+'Balance + PyG'!R79</f>
        <v>0</v>
      </c>
      <c r="S78" s="516">
        <f>+'Balance + PyG'!S79</f>
        <v>0</v>
      </c>
      <c r="T78" s="516">
        <f>+'Balance + PyG'!T79</f>
        <v>0</v>
      </c>
      <c r="U78" s="516">
        <f>+'Balance + PyG'!U79</f>
        <v>0</v>
      </c>
      <c r="V78" s="516">
        <f>+'Balance + PyG'!V79</f>
        <v>0</v>
      </c>
      <c r="W78" s="516">
        <f>+'Balance + PyG'!W79</f>
        <v>0</v>
      </c>
      <c r="X78" s="516">
        <f>+'Balance + PyG'!X79</f>
        <v>0</v>
      </c>
      <c r="Y78" s="516">
        <f>+'Balance + PyG'!Y79</f>
        <v>0</v>
      </c>
      <c r="Z78" s="516">
        <f>+'Balance + PyG'!Z79</f>
        <v>0</v>
      </c>
      <c r="AA78" s="516">
        <f>+'Balance + PyG'!AA79</f>
        <v>0</v>
      </c>
      <c r="AB78" s="516">
        <f>+'Balance + PyG'!AB79</f>
        <v>0</v>
      </c>
      <c r="AC78" s="516">
        <f>+'Balance + PyG'!AC79</f>
        <v>0</v>
      </c>
      <c r="AD78" s="516">
        <f>+'Balance + PyG'!AD79</f>
        <v>0</v>
      </c>
      <c r="AE78" s="516">
        <f>+'Balance + PyG'!AE79</f>
        <v>0</v>
      </c>
      <c r="AF78" s="516">
        <f>+'Balance + PyG'!AF79</f>
        <v>0</v>
      </c>
      <c r="AG78" s="516">
        <f>+'Balance + PyG'!AG79</f>
        <v>0</v>
      </c>
      <c r="AH78" s="516">
        <f>+'Balance + PyG'!AH79</f>
        <v>0</v>
      </c>
      <c r="AI78" s="516">
        <f>+'Balance + PyG'!AI79</f>
        <v>0</v>
      </c>
      <c r="AJ78" s="516">
        <f>+'Balance + PyG'!AJ79</f>
        <v>0</v>
      </c>
      <c r="AK78" s="516">
        <f>+'Balance + PyG'!AK79</f>
        <v>0</v>
      </c>
      <c r="AL78" s="517">
        <f>+'Balance + PyG'!AL79</f>
        <v>0</v>
      </c>
    </row>
    <row r="79" spans="1:38" s="49" customFormat="1" x14ac:dyDescent="0.25">
      <c r="A79" s="506"/>
      <c r="B79" s="367"/>
      <c r="C79" s="368"/>
      <c r="D79" s="369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527"/>
      <c r="AK79" s="527"/>
      <c r="AL79" s="467"/>
    </row>
    <row r="80" spans="1:38" s="145" customFormat="1" ht="12.75" x14ac:dyDescent="0.2">
      <c r="A80" s="528"/>
      <c r="B80" s="372" t="s">
        <v>34</v>
      </c>
      <c r="C80" s="363">
        <f>+C81+C82+C83+C88+C89+C90+C91</f>
        <v>0</v>
      </c>
      <c r="D80" s="364">
        <f t="shared" ref="D80:AL80" si="30">+D81+D82+D83+D88+D89+D90+D91</f>
        <v>0</v>
      </c>
      <c r="E80" s="365">
        <f t="shared" si="30"/>
        <v>0</v>
      </c>
      <c r="F80" s="365">
        <f t="shared" si="30"/>
        <v>0</v>
      </c>
      <c r="G80" s="365">
        <f t="shared" si="30"/>
        <v>0</v>
      </c>
      <c r="H80" s="365">
        <f t="shared" si="30"/>
        <v>0</v>
      </c>
      <c r="I80" s="365">
        <f t="shared" si="30"/>
        <v>0</v>
      </c>
      <c r="J80" s="365">
        <f t="shared" si="30"/>
        <v>0</v>
      </c>
      <c r="K80" s="365">
        <f t="shared" si="30"/>
        <v>0</v>
      </c>
      <c r="L80" s="365">
        <f t="shared" si="30"/>
        <v>0</v>
      </c>
      <c r="M80" s="365">
        <f t="shared" si="30"/>
        <v>0</v>
      </c>
      <c r="N80" s="365">
        <f t="shared" si="30"/>
        <v>0</v>
      </c>
      <c r="O80" s="365">
        <f t="shared" si="30"/>
        <v>0</v>
      </c>
      <c r="P80" s="365">
        <f t="shared" si="30"/>
        <v>0</v>
      </c>
      <c r="Q80" s="365">
        <f t="shared" si="30"/>
        <v>0</v>
      </c>
      <c r="R80" s="365">
        <f t="shared" si="30"/>
        <v>0</v>
      </c>
      <c r="S80" s="529">
        <f t="shared" si="30"/>
        <v>0</v>
      </c>
      <c r="T80" s="529">
        <f t="shared" si="30"/>
        <v>0</v>
      </c>
      <c r="U80" s="529">
        <f t="shared" si="30"/>
        <v>0</v>
      </c>
      <c r="V80" s="529">
        <f t="shared" si="30"/>
        <v>0</v>
      </c>
      <c r="W80" s="529">
        <f t="shared" si="30"/>
        <v>0</v>
      </c>
      <c r="X80" s="529">
        <f t="shared" si="30"/>
        <v>0</v>
      </c>
      <c r="Y80" s="529">
        <f t="shared" si="30"/>
        <v>0</v>
      </c>
      <c r="Z80" s="529">
        <f t="shared" ref="Z80:AK80" si="31">+Z81+Z82+Z83+Z88+Z89+Z90+Z91</f>
        <v>0</v>
      </c>
      <c r="AA80" s="529">
        <f t="shared" si="31"/>
        <v>0</v>
      </c>
      <c r="AB80" s="529">
        <f t="shared" si="31"/>
        <v>0</v>
      </c>
      <c r="AC80" s="529">
        <f t="shared" si="31"/>
        <v>0</v>
      </c>
      <c r="AD80" s="529">
        <f t="shared" si="31"/>
        <v>0</v>
      </c>
      <c r="AE80" s="529">
        <f t="shared" si="31"/>
        <v>0</v>
      </c>
      <c r="AF80" s="529">
        <f t="shared" si="31"/>
        <v>0</v>
      </c>
      <c r="AG80" s="529">
        <f t="shared" si="31"/>
        <v>0</v>
      </c>
      <c r="AH80" s="529">
        <f t="shared" si="31"/>
        <v>0</v>
      </c>
      <c r="AI80" s="529">
        <f t="shared" si="31"/>
        <v>0</v>
      </c>
      <c r="AJ80" s="529">
        <f t="shared" si="31"/>
        <v>0</v>
      </c>
      <c r="AK80" s="529">
        <f t="shared" si="31"/>
        <v>0</v>
      </c>
      <c r="AL80" s="477">
        <f t="shared" si="30"/>
        <v>0</v>
      </c>
    </row>
    <row r="81" spans="1:38" s="309" customFormat="1" ht="25.5" x14ac:dyDescent="0.2">
      <c r="A81" s="512"/>
      <c r="B81" s="373" t="s">
        <v>35</v>
      </c>
      <c r="C81" s="361">
        <f>+'Balance + PyG'!C82</f>
        <v>0</v>
      </c>
      <c r="D81" s="358">
        <f>+'Balance + PyG'!D82</f>
        <v>0</v>
      </c>
      <c r="E81" s="518">
        <f>+'Balance + PyG'!E82</f>
        <v>0</v>
      </c>
      <c r="F81" s="518">
        <f>+'Balance + PyG'!F82</f>
        <v>0</v>
      </c>
      <c r="G81" s="518">
        <f>+'Balance + PyG'!G82</f>
        <v>0</v>
      </c>
      <c r="H81" s="518">
        <f>+'Balance + PyG'!H82</f>
        <v>0</v>
      </c>
      <c r="I81" s="518">
        <f>+'Balance + PyG'!I82</f>
        <v>0</v>
      </c>
      <c r="J81" s="518">
        <f>+'Balance + PyG'!J82</f>
        <v>0</v>
      </c>
      <c r="K81" s="518">
        <f>+'Balance + PyG'!K82</f>
        <v>0</v>
      </c>
      <c r="L81" s="518">
        <f>+'Balance + PyG'!L82</f>
        <v>0</v>
      </c>
      <c r="M81" s="518">
        <f>+'Balance + PyG'!M82</f>
        <v>0</v>
      </c>
      <c r="N81" s="518">
        <f>+'Balance + PyG'!N82</f>
        <v>0</v>
      </c>
      <c r="O81" s="518">
        <f>+'Balance + PyG'!O82</f>
        <v>0</v>
      </c>
      <c r="P81" s="518">
        <f>+'Balance + PyG'!P82</f>
        <v>0</v>
      </c>
      <c r="Q81" s="518">
        <f>+'Balance + PyG'!Q82</f>
        <v>0</v>
      </c>
      <c r="R81" s="518">
        <f>+'Balance + PyG'!R82</f>
        <v>0</v>
      </c>
      <c r="S81" s="519">
        <f>+'Balance + PyG'!S82</f>
        <v>0</v>
      </c>
      <c r="T81" s="519">
        <f>+'Balance + PyG'!T82</f>
        <v>0</v>
      </c>
      <c r="U81" s="519">
        <f>+'Balance + PyG'!U82</f>
        <v>0</v>
      </c>
      <c r="V81" s="519">
        <f>+'Balance + PyG'!V82</f>
        <v>0</v>
      </c>
      <c r="W81" s="519">
        <f>+'Balance + PyG'!W82</f>
        <v>0</v>
      </c>
      <c r="X81" s="519">
        <f>+'Balance + PyG'!X82</f>
        <v>0</v>
      </c>
      <c r="Y81" s="519">
        <f>+'Balance + PyG'!Y82</f>
        <v>0</v>
      </c>
      <c r="Z81" s="519">
        <f>+'Balance + PyG'!Z82</f>
        <v>0</v>
      </c>
      <c r="AA81" s="519">
        <f>+'Balance + PyG'!AA82</f>
        <v>0</v>
      </c>
      <c r="AB81" s="519">
        <f>+'Balance + PyG'!AB82</f>
        <v>0</v>
      </c>
      <c r="AC81" s="519">
        <f>+'Balance + PyG'!AC82</f>
        <v>0</v>
      </c>
      <c r="AD81" s="519">
        <f>+'Balance + PyG'!AD82</f>
        <v>0</v>
      </c>
      <c r="AE81" s="519">
        <f>+'Balance + PyG'!AE82</f>
        <v>0</v>
      </c>
      <c r="AF81" s="519">
        <f>+'Balance + PyG'!AF82</f>
        <v>0</v>
      </c>
      <c r="AG81" s="519">
        <f>+'Balance + PyG'!AG82</f>
        <v>0</v>
      </c>
      <c r="AH81" s="519">
        <f>+'Balance + PyG'!AH82</f>
        <v>0</v>
      </c>
      <c r="AI81" s="519">
        <f>+'Balance + PyG'!AI82</f>
        <v>0</v>
      </c>
      <c r="AJ81" s="519">
        <f>+'Balance + PyG'!AJ82</f>
        <v>0</v>
      </c>
      <c r="AK81" s="519">
        <f>+'Balance + PyG'!AK82</f>
        <v>0</v>
      </c>
      <c r="AL81" s="472">
        <f>+'Balance + PyG'!AL82</f>
        <v>0</v>
      </c>
    </row>
    <row r="82" spans="1:38" s="309" customFormat="1" ht="12.75" x14ac:dyDescent="0.2">
      <c r="A82" s="512"/>
      <c r="B82" s="513" t="s">
        <v>36</v>
      </c>
      <c r="C82" s="361">
        <f>+'Balance + PyG'!C83</f>
        <v>0</v>
      </c>
      <c r="D82" s="358">
        <f>+'Balance + PyG'!D83</f>
        <v>0</v>
      </c>
      <c r="E82" s="518">
        <f>+'Balance + PyG'!E83</f>
        <v>0</v>
      </c>
      <c r="F82" s="518">
        <f>+'Balance + PyG'!F83</f>
        <v>0</v>
      </c>
      <c r="G82" s="518">
        <f>+'Balance + PyG'!G83</f>
        <v>0</v>
      </c>
      <c r="H82" s="518">
        <f>+'Balance + PyG'!H83</f>
        <v>0</v>
      </c>
      <c r="I82" s="518">
        <f>+'Balance + PyG'!I83</f>
        <v>0</v>
      </c>
      <c r="J82" s="518">
        <f>+'Balance + PyG'!J83</f>
        <v>0</v>
      </c>
      <c r="K82" s="518">
        <f>+'Balance + PyG'!K83</f>
        <v>0</v>
      </c>
      <c r="L82" s="518">
        <f>+'Balance + PyG'!L83</f>
        <v>0</v>
      </c>
      <c r="M82" s="518">
        <f>+'Balance + PyG'!M83</f>
        <v>0</v>
      </c>
      <c r="N82" s="518">
        <f>+'Balance + PyG'!N83</f>
        <v>0</v>
      </c>
      <c r="O82" s="518">
        <f>+'Balance + PyG'!O83</f>
        <v>0</v>
      </c>
      <c r="P82" s="518">
        <f>+'Balance + PyG'!P83</f>
        <v>0</v>
      </c>
      <c r="Q82" s="518">
        <f>+'Balance + PyG'!Q83</f>
        <v>0</v>
      </c>
      <c r="R82" s="518">
        <f>+'Balance + PyG'!R83</f>
        <v>0</v>
      </c>
      <c r="S82" s="519">
        <f>+'Balance + PyG'!S83</f>
        <v>0</v>
      </c>
      <c r="T82" s="519">
        <f>+'Balance + PyG'!T83</f>
        <v>0</v>
      </c>
      <c r="U82" s="519">
        <f>+'Balance + PyG'!U83</f>
        <v>0</v>
      </c>
      <c r="V82" s="519">
        <f>+'Balance + PyG'!V83</f>
        <v>0</v>
      </c>
      <c r="W82" s="519">
        <f>+'Balance + PyG'!W83</f>
        <v>0</v>
      </c>
      <c r="X82" s="519">
        <f>+'Balance + PyG'!X83</f>
        <v>0</v>
      </c>
      <c r="Y82" s="519">
        <f>+'Balance + PyG'!Y83</f>
        <v>0</v>
      </c>
      <c r="Z82" s="519">
        <f>+'Balance + PyG'!Z83</f>
        <v>0</v>
      </c>
      <c r="AA82" s="519">
        <f>+'Balance + PyG'!AA83</f>
        <v>0</v>
      </c>
      <c r="AB82" s="519">
        <f>+'Balance + PyG'!AB83</f>
        <v>0</v>
      </c>
      <c r="AC82" s="519">
        <f>+'Balance + PyG'!AC83</f>
        <v>0</v>
      </c>
      <c r="AD82" s="519">
        <f>+'Balance + PyG'!AD83</f>
        <v>0</v>
      </c>
      <c r="AE82" s="519">
        <f>+'Balance + PyG'!AE83</f>
        <v>0</v>
      </c>
      <c r="AF82" s="519">
        <f>+'Balance + PyG'!AF83</f>
        <v>0</v>
      </c>
      <c r="AG82" s="519">
        <f>+'Balance + PyG'!AG83</f>
        <v>0</v>
      </c>
      <c r="AH82" s="519">
        <f>+'Balance + PyG'!AH83</f>
        <v>0</v>
      </c>
      <c r="AI82" s="519">
        <f>+'Balance + PyG'!AI83</f>
        <v>0</v>
      </c>
      <c r="AJ82" s="519">
        <f>+'Balance + PyG'!AJ83</f>
        <v>0</v>
      </c>
      <c r="AK82" s="519">
        <f>+'Balance + PyG'!AK83</f>
        <v>0</v>
      </c>
      <c r="AL82" s="472">
        <f>+'Balance + PyG'!AL83</f>
        <v>0</v>
      </c>
    </row>
    <row r="83" spans="1:38" s="309" customFormat="1" ht="12.75" x14ac:dyDescent="0.2">
      <c r="A83" s="512"/>
      <c r="B83" s="373" t="s">
        <v>69</v>
      </c>
      <c r="C83" s="361">
        <f>SUM(C84:C87)</f>
        <v>0</v>
      </c>
      <c r="D83" s="362">
        <f t="shared" ref="D83:AL83" si="32">SUM(D84:D87)</f>
        <v>0</v>
      </c>
      <c r="E83" s="518">
        <f t="shared" si="32"/>
        <v>0</v>
      </c>
      <c r="F83" s="518">
        <f t="shared" si="32"/>
        <v>0</v>
      </c>
      <c r="G83" s="518">
        <f t="shared" si="32"/>
        <v>0</v>
      </c>
      <c r="H83" s="518">
        <f t="shared" si="32"/>
        <v>0</v>
      </c>
      <c r="I83" s="518">
        <f t="shared" si="32"/>
        <v>0</v>
      </c>
      <c r="J83" s="518">
        <f t="shared" si="32"/>
        <v>0</v>
      </c>
      <c r="K83" s="518">
        <f t="shared" si="32"/>
        <v>0</v>
      </c>
      <c r="L83" s="518">
        <f t="shared" si="32"/>
        <v>0</v>
      </c>
      <c r="M83" s="518">
        <f t="shared" si="32"/>
        <v>0</v>
      </c>
      <c r="N83" s="518">
        <f t="shared" si="32"/>
        <v>0</v>
      </c>
      <c r="O83" s="518">
        <f t="shared" si="32"/>
        <v>0</v>
      </c>
      <c r="P83" s="518">
        <f t="shared" si="32"/>
        <v>0</v>
      </c>
      <c r="Q83" s="518">
        <f t="shared" si="32"/>
        <v>0</v>
      </c>
      <c r="R83" s="518">
        <f t="shared" si="32"/>
        <v>0</v>
      </c>
      <c r="S83" s="519">
        <f t="shared" si="32"/>
        <v>0</v>
      </c>
      <c r="T83" s="519">
        <f t="shared" si="32"/>
        <v>0</v>
      </c>
      <c r="U83" s="519">
        <f t="shared" si="32"/>
        <v>0</v>
      </c>
      <c r="V83" s="519">
        <f t="shared" si="32"/>
        <v>0</v>
      </c>
      <c r="W83" s="519">
        <f t="shared" si="32"/>
        <v>0</v>
      </c>
      <c r="X83" s="519">
        <f t="shared" si="32"/>
        <v>0</v>
      </c>
      <c r="Y83" s="519">
        <f t="shared" si="32"/>
        <v>0</v>
      </c>
      <c r="Z83" s="519">
        <f t="shared" ref="Z83:AK83" si="33">SUM(Z84:Z87)</f>
        <v>0</v>
      </c>
      <c r="AA83" s="519">
        <f t="shared" si="33"/>
        <v>0</v>
      </c>
      <c r="AB83" s="519">
        <f t="shared" si="33"/>
        <v>0</v>
      </c>
      <c r="AC83" s="519">
        <f t="shared" si="33"/>
        <v>0</v>
      </c>
      <c r="AD83" s="519">
        <f t="shared" si="33"/>
        <v>0</v>
      </c>
      <c r="AE83" s="519">
        <f t="shared" si="33"/>
        <v>0</v>
      </c>
      <c r="AF83" s="519">
        <f t="shared" si="33"/>
        <v>0</v>
      </c>
      <c r="AG83" s="519">
        <f t="shared" si="33"/>
        <v>0</v>
      </c>
      <c r="AH83" s="519">
        <f t="shared" si="33"/>
        <v>0</v>
      </c>
      <c r="AI83" s="519">
        <f t="shared" si="33"/>
        <v>0</v>
      </c>
      <c r="AJ83" s="519">
        <f t="shared" si="33"/>
        <v>0</v>
      </c>
      <c r="AK83" s="519">
        <f t="shared" si="33"/>
        <v>0</v>
      </c>
      <c r="AL83" s="472">
        <f t="shared" si="32"/>
        <v>0</v>
      </c>
    </row>
    <row r="84" spans="1:38" s="310" customFormat="1" x14ac:dyDescent="0.25">
      <c r="A84" s="520"/>
      <c r="B84" s="530" t="s">
        <v>72</v>
      </c>
      <c r="C84" s="531">
        <f>+'Balance + PyG'!C85</f>
        <v>0</v>
      </c>
      <c r="D84" s="532">
        <f>+'Balance + PyG'!D85</f>
        <v>0</v>
      </c>
      <c r="E84" s="377">
        <f>+'Balance + PyG'!E85</f>
        <v>0</v>
      </c>
      <c r="F84" s="377">
        <f>+'Balance + PyG'!F85</f>
        <v>0</v>
      </c>
      <c r="G84" s="377">
        <f>+'Balance + PyG'!G85</f>
        <v>0</v>
      </c>
      <c r="H84" s="377">
        <f>+'Balance + PyG'!H85</f>
        <v>0</v>
      </c>
      <c r="I84" s="377">
        <f>+'Balance + PyG'!I85</f>
        <v>0</v>
      </c>
      <c r="J84" s="377">
        <f>+'Balance + PyG'!J85</f>
        <v>0</v>
      </c>
      <c r="K84" s="377">
        <f>+'Balance + PyG'!K85</f>
        <v>0</v>
      </c>
      <c r="L84" s="377">
        <f>+'Balance + PyG'!L85</f>
        <v>0</v>
      </c>
      <c r="M84" s="377">
        <f>+'Balance + PyG'!M85</f>
        <v>0</v>
      </c>
      <c r="N84" s="377">
        <f>+'Balance + PyG'!N85</f>
        <v>0</v>
      </c>
      <c r="O84" s="377">
        <f>+'Balance + PyG'!O85</f>
        <v>0</v>
      </c>
      <c r="P84" s="377">
        <f>+'Balance + PyG'!P85</f>
        <v>0</v>
      </c>
      <c r="Q84" s="377">
        <f>+'Balance + PyG'!Q85</f>
        <v>0</v>
      </c>
      <c r="R84" s="377">
        <f>+'Balance + PyG'!R85</f>
        <v>0</v>
      </c>
      <c r="S84" s="533">
        <f>+'Balance + PyG'!S85</f>
        <v>0</v>
      </c>
      <c r="T84" s="533">
        <f>+'Balance + PyG'!T85</f>
        <v>0</v>
      </c>
      <c r="U84" s="533">
        <f>+'Balance + PyG'!U85</f>
        <v>0</v>
      </c>
      <c r="V84" s="533">
        <f>+'Balance + PyG'!V85</f>
        <v>0</v>
      </c>
      <c r="W84" s="533">
        <f>+'Balance + PyG'!W85</f>
        <v>0</v>
      </c>
      <c r="X84" s="533">
        <f>+'Balance + PyG'!X85</f>
        <v>0</v>
      </c>
      <c r="Y84" s="533">
        <f>+'Balance + PyG'!Y85</f>
        <v>0</v>
      </c>
      <c r="Z84" s="533">
        <f>+'Balance + PyG'!Z85</f>
        <v>0</v>
      </c>
      <c r="AA84" s="533">
        <f>+'Balance + PyG'!AA85</f>
        <v>0</v>
      </c>
      <c r="AB84" s="533">
        <f>+'Balance + PyG'!AB85</f>
        <v>0</v>
      </c>
      <c r="AC84" s="533">
        <f>+'Balance + PyG'!AC85</f>
        <v>0</v>
      </c>
      <c r="AD84" s="533">
        <f>+'Balance + PyG'!AD85</f>
        <v>0</v>
      </c>
      <c r="AE84" s="533">
        <f>+'Balance + PyG'!AE85</f>
        <v>0</v>
      </c>
      <c r="AF84" s="533">
        <f>+'Balance + PyG'!AF85</f>
        <v>0</v>
      </c>
      <c r="AG84" s="533">
        <f>+'Balance + PyG'!AG85</f>
        <v>0</v>
      </c>
      <c r="AH84" s="533">
        <f>+'Balance + PyG'!AH85</f>
        <v>0</v>
      </c>
      <c r="AI84" s="533">
        <f>+'Balance + PyG'!AI85</f>
        <v>0</v>
      </c>
      <c r="AJ84" s="533">
        <f>+'Balance + PyG'!AJ85</f>
        <v>0</v>
      </c>
      <c r="AK84" s="533">
        <f>+'Balance + PyG'!AK85</f>
        <v>0</v>
      </c>
      <c r="AL84" s="481">
        <f>+'Balance + PyG'!AL85</f>
        <v>0</v>
      </c>
    </row>
    <row r="85" spans="1:38" s="310" customFormat="1" x14ac:dyDescent="0.25">
      <c r="A85" s="520"/>
      <c r="B85" s="530" t="s">
        <v>73</v>
      </c>
      <c r="C85" s="531">
        <f>+'Balance + PyG'!C86</f>
        <v>0</v>
      </c>
      <c r="D85" s="532">
        <f>+'Balance + PyG'!D86</f>
        <v>0</v>
      </c>
      <c r="E85" s="377">
        <f>+'Balance + PyG'!E86</f>
        <v>0</v>
      </c>
      <c r="F85" s="377">
        <f>+'Balance + PyG'!F86</f>
        <v>0</v>
      </c>
      <c r="G85" s="377">
        <f>+'Balance + PyG'!G86</f>
        <v>0</v>
      </c>
      <c r="H85" s="377">
        <f>+'Balance + PyG'!H86</f>
        <v>0</v>
      </c>
      <c r="I85" s="377">
        <f>+'Balance + PyG'!I86</f>
        <v>0</v>
      </c>
      <c r="J85" s="377">
        <f>+'Balance + PyG'!J86</f>
        <v>0</v>
      </c>
      <c r="K85" s="377">
        <f>+'Balance + PyG'!K86</f>
        <v>0</v>
      </c>
      <c r="L85" s="377">
        <f>+'Balance + PyG'!L86</f>
        <v>0</v>
      </c>
      <c r="M85" s="377">
        <f>+'Balance + PyG'!M86</f>
        <v>0</v>
      </c>
      <c r="N85" s="377">
        <f>+'Balance + PyG'!N86</f>
        <v>0</v>
      </c>
      <c r="O85" s="377">
        <f>+'Balance + PyG'!O86</f>
        <v>0</v>
      </c>
      <c r="P85" s="377">
        <f>+'Balance + PyG'!P86</f>
        <v>0</v>
      </c>
      <c r="Q85" s="377">
        <f>+'Balance + PyG'!Q86</f>
        <v>0</v>
      </c>
      <c r="R85" s="377">
        <f>+'Balance + PyG'!R86</f>
        <v>0</v>
      </c>
      <c r="S85" s="533">
        <f>+'Balance + PyG'!S86</f>
        <v>0</v>
      </c>
      <c r="T85" s="533">
        <f>+'Balance + PyG'!T86</f>
        <v>0</v>
      </c>
      <c r="U85" s="533">
        <f>+'Balance + PyG'!U86</f>
        <v>0</v>
      </c>
      <c r="V85" s="533">
        <f>+'Balance + PyG'!V86</f>
        <v>0</v>
      </c>
      <c r="W85" s="533">
        <f>+'Balance + PyG'!W86</f>
        <v>0</v>
      </c>
      <c r="X85" s="533">
        <f>+'Balance + PyG'!X86</f>
        <v>0</v>
      </c>
      <c r="Y85" s="533">
        <f>+'Balance + PyG'!Y86</f>
        <v>0</v>
      </c>
      <c r="Z85" s="533">
        <f>+'Balance + PyG'!Z86</f>
        <v>0</v>
      </c>
      <c r="AA85" s="533">
        <f>+'Balance + PyG'!AA86</f>
        <v>0</v>
      </c>
      <c r="AB85" s="533">
        <f>+'Balance + PyG'!AB86</f>
        <v>0</v>
      </c>
      <c r="AC85" s="533">
        <f>+'Balance + PyG'!AC86</f>
        <v>0</v>
      </c>
      <c r="AD85" s="533">
        <f>+'Balance + PyG'!AD86</f>
        <v>0</v>
      </c>
      <c r="AE85" s="533">
        <f>+'Balance + PyG'!AE86</f>
        <v>0</v>
      </c>
      <c r="AF85" s="533">
        <f>+'Balance + PyG'!AF86</f>
        <v>0</v>
      </c>
      <c r="AG85" s="533">
        <f>+'Balance + PyG'!AG86</f>
        <v>0</v>
      </c>
      <c r="AH85" s="533">
        <f>+'Balance + PyG'!AH86</f>
        <v>0</v>
      </c>
      <c r="AI85" s="533">
        <f>+'Balance + PyG'!AI86</f>
        <v>0</v>
      </c>
      <c r="AJ85" s="533">
        <f>+'Balance + PyG'!AJ86</f>
        <v>0</v>
      </c>
      <c r="AK85" s="533">
        <f>+'Balance + PyG'!AK86</f>
        <v>0</v>
      </c>
      <c r="AL85" s="481">
        <f>+'Balance + PyG'!AL86</f>
        <v>0</v>
      </c>
    </row>
    <row r="86" spans="1:38" s="310" customFormat="1" x14ac:dyDescent="0.25">
      <c r="A86" s="520"/>
      <c r="B86" s="367" t="s">
        <v>37</v>
      </c>
      <c r="C86" s="521">
        <f>+'Balance + PyG'!C87</f>
        <v>0</v>
      </c>
      <c r="D86" s="369">
        <f>+'Balance + PyG'!D87</f>
        <v>0</v>
      </c>
      <c r="E86" s="377">
        <f>+'Balance + PyG'!E87</f>
        <v>0</v>
      </c>
      <c r="F86" s="377">
        <f>+'Balance + PyG'!F87</f>
        <v>0</v>
      </c>
      <c r="G86" s="377">
        <f>+'Balance + PyG'!G87</f>
        <v>0</v>
      </c>
      <c r="H86" s="377">
        <f>+'Balance + PyG'!H87</f>
        <v>0</v>
      </c>
      <c r="I86" s="377">
        <f>+'Balance + PyG'!I87</f>
        <v>0</v>
      </c>
      <c r="J86" s="377">
        <f>+'Balance + PyG'!J87</f>
        <v>0</v>
      </c>
      <c r="K86" s="377">
        <f>+'Balance + PyG'!K87</f>
        <v>0</v>
      </c>
      <c r="L86" s="377">
        <f>+'Balance + PyG'!L87</f>
        <v>0</v>
      </c>
      <c r="M86" s="377">
        <f>+'Balance + PyG'!M87</f>
        <v>0</v>
      </c>
      <c r="N86" s="377">
        <f>+'Balance + PyG'!N87</f>
        <v>0</v>
      </c>
      <c r="O86" s="377">
        <f>+'Balance + PyG'!O87</f>
        <v>0</v>
      </c>
      <c r="P86" s="377">
        <f>+'Balance + PyG'!P87</f>
        <v>0</v>
      </c>
      <c r="Q86" s="377">
        <f>+'Balance + PyG'!Q87</f>
        <v>0</v>
      </c>
      <c r="R86" s="377">
        <f>+'Balance + PyG'!R87</f>
        <v>0</v>
      </c>
      <c r="S86" s="533">
        <f>+'Balance + PyG'!S87</f>
        <v>0</v>
      </c>
      <c r="T86" s="533">
        <f>+'Balance + PyG'!T87</f>
        <v>0</v>
      </c>
      <c r="U86" s="533">
        <f>+'Balance + PyG'!U87</f>
        <v>0</v>
      </c>
      <c r="V86" s="533">
        <f>+'Balance + PyG'!V87</f>
        <v>0</v>
      </c>
      <c r="W86" s="533">
        <f>+'Balance + PyG'!W87</f>
        <v>0</v>
      </c>
      <c r="X86" s="533">
        <f>+'Balance + PyG'!X87</f>
        <v>0</v>
      </c>
      <c r="Y86" s="533">
        <f>+'Balance + PyG'!Y87</f>
        <v>0</v>
      </c>
      <c r="Z86" s="533">
        <f>+'Balance + PyG'!Z87</f>
        <v>0</v>
      </c>
      <c r="AA86" s="533">
        <f>+'Balance + PyG'!AA87</f>
        <v>0</v>
      </c>
      <c r="AB86" s="533">
        <f>+'Balance + PyG'!AB87</f>
        <v>0</v>
      </c>
      <c r="AC86" s="533">
        <f>+'Balance + PyG'!AC87</f>
        <v>0</v>
      </c>
      <c r="AD86" s="533">
        <f>+'Balance + PyG'!AD87</f>
        <v>0</v>
      </c>
      <c r="AE86" s="533">
        <f>+'Balance + PyG'!AE87</f>
        <v>0</v>
      </c>
      <c r="AF86" s="533">
        <f>+'Balance + PyG'!AF87</f>
        <v>0</v>
      </c>
      <c r="AG86" s="533">
        <f>+'Balance + PyG'!AG87</f>
        <v>0</v>
      </c>
      <c r="AH86" s="533">
        <f>+'Balance + PyG'!AH87</f>
        <v>0</v>
      </c>
      <c r="AI86" s="533">
        <f>+'Balance + PyG'!AI87</f>
        <v>0</v>
      </c>
      <c r="AJ86" s="533">
        <f>+'Balance + PyG'!AJ87</f>
        <v>0</v>
      </c>
      <c r="AK86" s="533">
        <f>+'Balance + PyG'!AK87</f>
        <v>0</v>
      </c>
      <c r="AL86" s="481">
        <f>+'Balance + PyG'!AL87</f>
        <v>0</v>
      </c>
    </row>
    <row r="87" spans="1:38" s="310" customFormat="1" x14ac:dyDescent="0.25">
      <c r="A87" s="520"/>
      <c r="B87" s="367" t="s">
        <v>38</v>
      </c>
      <c r="C87" s="521">
        <f>+'Balance + PyG'!C88</f>
        <v>0</v>
      </c>
      <c r="D87" s="369">
        <f>+'Balance + PyG'!D88</f>
        <v>0</v>
      </c>
      <c r="E87" s="377">
        <f>+'Balance + PyG'!E88</f>
        <v>0</v>
      </c>
      <c r="F87" s="377">
        <f>+'Balance + PyG'!F88</f>
        <v>0</v>
      </c>
      <c r="G87" s="377">
        <f>+'Balance + PyG'!G88</f>
        <v>0</v>
      </c>
      <c r="H87" s="377">
        <f>+'Balance + PyG'!H88</f>
        <v>0</v>
      </c>
      <c r="I87" s="377">
        <f>+'Balance + PyG'!I88</f>
        <v>0</v>
      </c>
      <c r="J87" s="377">
        <f>+'Balance + PyG'!J88</f>
        <v>0</v>
      </c>
      <c r="K87" s="377">
        <f>+'Balance + PyG'!K88</f>
        <v>0</v>
      </c>
      <c r="L87" s="377">
        <f>+'Balance + PyG'!L88</f>
        <v>0</v>
      </c>
      <c r="M87" s="377">
        <f>+'Balance + PyG'!M88</f>
        <v>0</v>
      </c>
      <c r="N87" s="377">
        <f>+'Balance + PyG'!N88</f>
        <v>0</v>
      </c>
      <c r="O87" s="377">
        <f>+'Balance + PyG'!O88</f>
        <v>0</v>
      </c>
      <c r="P87" s="377">
        <f>+'Balance + PyG'!P88</f>
        <v>0</v>
      </c>
      <c r="Q87" s="377">
        <f>+'Balance + PyG'!Q88</f>
        <v>0</v>
      </c>
      <c r="R87" s="377">
        <f>+'Balance + PyG'!R88</f>
        <v>0</v>
      </c>
      <c r="S87" s="533">
        <f>+'Balance + PyG'!S88</f>
        <v>0</v>
      </c>
      <c r="T87" s="533">
        <f>+'Balance + PyG'!T88</f>
        <v>0</v>
      </c>
      <c r="U87" s="533">
        <f>+'Balance + PyG'!U88</f>
        <v>0</v>
      </c>
      <c r="V87" s="533">
        <f>+'Balance + PyG'!V88</f>
        <v>0</v>
      </c>
      <c r="W87" s="533">
        <f>+'Balance + PyG'!W88</f>
        <v>0</v>
      </c>
      <c r="X87" s="533">
        <f>+'Balance + PyG'!X88</f>
        <v>0</v>
      </c>
      <c r="Y87" s="533">
        <f>+'Balance + PyG'!Y88</f>
        <v>0</v>
      </c>
      <c r="Z87" s="533">
        <f>+'Balance + PyG'!Z88</f>
        <v>0</v>
      </c>
      <c r="AA87" s="533">
        <f>+'Balance + PyG'!AA88</f>
        <v>0</v>
      </c>
      <c r="AB87" s="533">
        <f>+'Balance + PyG'!AB88</f>
        <v>0</v>
      </c>
      <c r="AC87" s="533">
        <f>+'Balance + PyG'!AC88</f>
        <v>0</v>
      </c>
      <c r="AD87" s="533">
        <f>+'Balance + PyG'!AD88</f>
        <v>0</v>
      </c>
      <c r="AE87" s="533">
        <f>+'Balance + PyG'!AE88</f>
        <v>0</v>
      </c>
      <c r="AF87" s="533">
        <f>+'Balance + PyG'!AF88</f>
        <v>0</v>
      </c>
      <c r="AG87" s="533">
        <f>+'Balance + PyG'!AG88</f>
        <v>0</v>
      </c>
      <c r="AH87" s="533">
        <f>+'Balance + PyG'!AH88</f>
        <v>0</v>
      </c>
      <c r="AI87" s="533">
        <f>+'Balance + PyG'!AI88</f>
        <v>0</v>
      </c>
      <c r="AJ87" s="533">
        <f>+'Balance + PyG'!AJ88</f>
        <v>0</v>
      </c>
      <c r="AK87" s="533">
        <f>+'Balance + PyG'!AK88</f>
        <v>0</v>
      </c>
      <c r="AL87" s="481">
        <f>+'Balance + PyG'!AL88</f>
        <v>0</v>
      </c>
    </row>
    <row r="88" spans="1:38" s="309" customFormat="1" ht="12.75" x14ac:dyDescent="0.2">
      <c r="A88" s="512"/>
      <c r="B88" s="373" t="s">
        <v>75</v>
      </c>
      <c r="C88" s="361">
        <f>+'Balance + PyG'!C89</f>
        <v>0</v>
      </c>
      <c r="D88" s="362">
        <f>+'Balance + PyG'!D89</f>
        <v>0</v>
      </c>
      <c r="E88" s="518">
        <f>+'Balance + PyG'!E89</f>
        <v>0</v>
      </c>
      <c r="F88" s="518">
        <f>+'Balance + PyG'!F89</f>
        <v>0</v>
      </c>
      <c r="G88" s="518">
        <f>+'Balance + PyG'!G89</f>
        <v>0</v>
      </c>
      <c r="H88" s="518">
        <f>+'Balance + PyG'!H89</f>
        <v>0</v>
      </c>
      <c r="I88" s="518">
        <f>+'Balance + PyG'!I89</f>
        <v>0</v>
      </c>
      <c r="J88" s="518">
        <f>+'Balance + PyG'!J89</f>
        <v>0</v>
      </c>
      <c r="K88" s="518">
        <f>+'Balance + PyG'!K89</f>
        <v>0</v>
      </c>
      <c r="L88" s="518">
        <f>+'Balance + PyG'!L89</f>
        <v>0</v>
      </c>
      <c r="M88" s="518">
        <f>+'Balance + PyG'!M89</f>
        <v>0</v>
      </c>
      <c r="N88" s="518">
        <f>+'Balance + PyG'!N89</f>
        <v>0</v>
      </c>
      <c r="O88" s="518">
        <f>+'Balance + PyG'!O89</f>
        <v>0</v>
      </c>
      <c r="P88" s="518">
        <f>+'Balance + PyG'!P89</f>
        <v>0</v>
      </c>
      <c r="Q88" s="518">
        <f>+'Balance + PyG'!Q89</f>
        <v>0</v>
      </c>
      <c r="R88" s="518">
        <f>+'Balance + PyG'!R89</f>
        <v>0</v>
      </c>
      <c r="S88" s="519">
        <f>+'Balance + PyG'!S89</f>
        <v>0</v>
      </c>
      <c r="T88" s="519">
        <f>+'Balance + PyG'!T89</f>
        <v>0</v>
      </c>
      <c r="U88" s="519">
        <f>+'Balance + PyG'!U89</f>
        <v>0</v>
      </c>
      <c r="V88" s="519">
        <f>+'Balance + PyG'!V89</f>
        <v>0</v>
      </c>
      <c r="W88" s="519">
        <f>+'Balance + PyG'!W89</f>
        <v>0</v>
      </c>
      <c r="X88" s="519">
        <f>+'Balance + PyG'!X89</f>
        <v>0</v>
      </c>
      <c r="Y88" s="519">
        <f>+'Balance + PyG'!Y89</f>
        <v>0</v>
      </c>
      <c r="Z88" s="519">
        <f>+'Balance + PyG'!Z89</f>
        <v>0</v>
      </c>
      <c r="AA88" s="519">
        <f>+'Balance + PyG'!AA89</f>
        <v>0</v>
      </c>
      <c r="AB88" s="519">
        <f>+'Balance + PyG'!AB89</f>
        <v>0</v>
      </c>
      <c r="AC88" s="519">
        <f>+'Balance + PyG'!AC89</f>
        <v>0</v>
      </c>
      <c r="AD88" s="519">
        <f>+'Balance + PyG'!AD89</f>
        <v>0</v>
      </c>
      <c r="AE88" s="519">
        <f>+'Balance + PyG'!AE89</f>
        <v>0</v>
      </c>
      <c r="AF88" s="519">
        <f>+'Balance + PyG'!AF89</f>
        <v>0</v>
      </c>
      <c r="AG88" s="519">
        <f>+'Balance + PyG'!AG89</f>
        <v>0</v>
      </c>
      <c r="AH88" s="519">
        <f>+'Balance + PyG'!AH89</f>
        <v>0</v>
      </c>
      <c r="AI88" s="519">
        <f>+'Balance + PyG'!AI89</f>
        <v>0</v>
      </c>
      <c r="AJ88" s="519">
        <f>+'Balance + PyG'!AJ89</f>
        <v>0</v>
      </c>
      <c r="AK88" s="519">
        <f>+'Balance + PyG'!AK89</f>
        <v>0</v>
      </c>
      <c r="AL88" s="472">
        <f>+'Balance + PyG'!AL89</f>
        <v>0</v>
      </c>
    </row>
    <row r="89" spans="1:38" s="309" customFormat="1" ht="12.75" x14ac:dyDescent="0.2">
      <c r="A89" s="512"/>
      <c r="B89" s="373" t="s">
        <v>74</v>
      </c>
      <c r="C89" s="361">
        <f>+'Balance + PyG'!C90</f>
        <v>0</v>
      </c>
      <c r="D89" s="362">
        <f>+'Balance + PyG'!D90</f>
        <v>0</v>
      </c>
      <c r="E89" s="518">
        <f>+'Balance + PyG'!E90</f>
        <v>0</v>
      </c>
      <c r="F89" s="518">
        <f>+'Balance + PyG'!F90</f>
        <v>0</v>
      </c>
      <c r="G89" s="518">
        <f>+'Balance + PyG'!G90</f>
        <v>0</v>
      </c>
      <c r="H89" s="518">
        <f>+'Balance + PyG'!H90</f>
        <v>0</v>
      </c>
      <c r="I89" s="518">
        <f>+'Balance + PyG'!I90</f>
        <v>0</v>
      </c>
      <c r="J89" s="518">
        <f>+'Balance + PyG'!J90</f>
        <v>0</v>
      </c>
      <c r="K89" s="518">
        <f>+'Balance + PyG'!K90</f>
        <v>0</v>
      </c>
      <c r="L89" s="518">
        <f>+'Balance + PyG'!L90</f>
        <v>0</v>
      </c>
      <c r="M89" s="518">
        <f>+'Balance + PyG'!M90</f>
        <v>0</v>
      </c>
      <c r="N89" s="518">
        <f>+'Balance + PyG'!N90</f>
        <v>0</v>
      </c>
      <c r="O89" s="518">
        <f>+'Balance + PyG'!O90</f>
        <v>0</v>
      </c>
      <c r="P89" s="518">
        <f>+'Balance + PyG'!P90</f>
        <v>0</v>
      </c>
      <c r="Q89" s="518">
        <f>+'Balance + PyG'!Q90</f>
        <v>0</v>
      </c>
      <c r="R89" s="518">
        <f>+'Balance + PyG'!R90</f>
        <v>0</v>
      </c>
      <c r="S89" s="519">
        <f>+'Balance + PyG'!S90</f>
        <v>0</v>
      </c>
      <c r="T89" s="519">
        <f>+'Balance + PyG'!T90</f>
        <v>0</v>
      </c>
      <c r="U89" s="519">
        <f>+'Balance + PyG'!U90</f>
        <v>0</v>
      </c>
      <c r="V89" s="519">
        <f>+'Balance + PyG'!V90</f>
        <v>0</v>
      </c>
      <c r="W89" s="519">
        <f>+'Balance + PyG'!W90</f>
        <v>0</v>
      </c>
      <c r="X89" s="519">
        <f>+'Balance + PyG'!X90</f>
        <v>0</v>
      </c>
      <c r="Y89" s="519">
        <f>+'Balance + PyG'!Y90</f>
        <v>0</v>
      </c>
      <c r="Z89" s="519">
        <f>+'Balance + PyG'!Z90</f>
        <v>0</v>
      </c>
      <c r="AA89" s="519">
        <f>+'Balance + PyG'!AA90</f>
        <v>0</v>
      </c>
      <c r="AB89" s="519">
        <f>+'Balance + PyG'!AB90</f>
        <v>0</v>
      </c>
      <c r="AC89" s="519">
        <f>+'Balance + PyG'!AC90</f>
        <v>0</v>
      </c>
      <c r="AD89" s="519">
        <f>+'Balance + PyG'!AD90</f>
        <v>0</v>
      </c>
      <c r="AE89" s="519">
        <f>+'Balance + PyG'!AE90</f>
        <v>0</v>
      </c>
      <c r="AF89" s="519">
        <f>+'Balance + PyG'!AF90</f>
        <v>0</v>
      </c>
      <c r="AG89" s="519">
        <f>+'Balance + PyG'!AG90</f>
        <v>0</v>
      </c>
      <c r="AH89" s="519">
        <f>+'Balance + PyG'!AH90</f>
        <v>0</v>
      </c>
      <c r="AI89" s="519">
        <f>+'Balance + PyG'!AI90</f>
        <v>0</v>
      </c>
      <c r="AJ89" s="519">
        <f>+'Balance + PyG'!AJ90</f>
        <v>0</v>
      </c>
      <c r="AK89" s="519">
        <f>+'Balance + PyG'!AK90</f>
        <v>0</v>
      </c>
      <c r="AL89" s="472">
        <f>+'Balance + PyG'!AL90</f>
        <v>0</v>
      </c>
    </row>
    <row r="90" spans="1:38" s="309" customFormat="1" ht="12.75" x14ac:dyDescent="0.2">
      <c r="A90" s="512"/>
      <c r="B90" s="373" t="s">
        <v>39</v>
      </c>
      <c r="C90" s="361">
        <f>+'Balance + PyG'!C91</f>
        <v>0</v>
      </c>
      <c r="D90" s="362">
        <f>+'Balance + PyG'!D91</f>
        <v>0</v>
      </c>
      <c r="E90" s="518">
        <f>+'Balance + PyG'!E91</f>
        <v>0</v>
      </c>
      <c r="F90" s="518">
        <f>+'Balance + PyG'!F91</f>
        <v>0</v>
      </c>
      <c r="G90" s="518">
        <f>+'Balance + PyG'!G91</f>
        <v>0</v>
      </c>
      <c r="H90" s="518">
        <f>+'Balance + PyG'!H91</f>
        <v>0</v>
      </c>
      <c r="I90" s="518">
        <f>+'Balance + PyG'!I91</f>
        <v>0</v>
      </c>
      <c r="J90" s="518">
        <f>+'Balance + PyG'!J91</f>
        <v>0</v>
      </c>
      <c r="K90" s="518">
        <f>+'Balance + PyG'!K91</f>
        <v>0</v>
      </c>
      <c r="L90" s="518">
        <f>+'Balance + PyG'!L91</f>
        <v>0</v>
      </c>
      <c r="M90" s="518">
        <f>+'Balance + PyG'!M91</f>
        <v>0</v>
      </c>
      <c r="N90" s="518">
        <f>+'Balance + PyG'!N91</f>
        <v>0</v>
      </c>
      <c r="O90" s="518">
        <f>+'Balance + PyG'!O91</f>
        <v>0</v>
      </c>
      <c r="P90" s="518">
        <f>+'Balance + PyG'!P91</f>
        <v>0</v>
      </c>
      <c r="Q90" s="518">
        <f>+'Balance + PyG'!Q91</f>
        <v>0</v>
      </c>
      <c r="R90" s="518">
        <f>+'Balance + PyG'!R91</f>
        <v>0</v>
      </c>
      <c r="S90" s="519">
        <f>+'Balance + PyG'!S91</f>
        <v>0</v>
      </c>
      <c r="T90" s="519">
        <f>+'Balance + PyG'!T91</f>
        <v>0</v>
      </c>
      <c r="U90" s="519">
        <f>+'Balance + PyG'!U91</f>
        <v>0</v>
      </c>
      <c r="V90" s="519">
        <f>+'Balance + PyG'!V91</f>
        <v>0</v>
      </c>
      <c r="W90" s="519">
        <f>+'Balance + PyG'!W91</f>
        <v>0</v>
      </c>
      <c r="X90" s="519">
        <f>+'Balance + PyG'!X91</f>
        <v>0</v>
      </c>
      <c r="Y90" s="519">
        <f>+'Balance + PyG'!Y91</f>
        <v>0</v>
      </c>
      <c r="Z90" s="519">
        <f>+'Balance + PyG'!Z91</f>
        <v>0</v>
      </c>
      <c r="AA90" s="519">
        <f>+'Balance + PyG'!AA91</f>
        <v>0</v>
      </c>
      <c r="AB90" s="519">
        <f>+'Balance + PyG'!AB91</f>
        <v>0</v>
      </c>
      <c r="AC90" s="519">
        <f>+'Balance + PyG'!AC91</f>
        <v>0</v>
      </c>
      <c r="AD90" s="519">
        <f>+'Balance + PyG'!AD91</f>
        <v>0</v>
      </c>
      <c r="AE90" s="519">
        <f>+'Balance + PyG'!AE91</f>
        <v>0</v>
      </c>
      <c r="AF90" s="519">
        <f>+'Balance + PyG'!AF91</f>
        <v>0</v>
      </c>
      <c r="AG90" s="519">
        <f>+'Balance + PyG'!AG91</f>
        <v>0</v>
      </c>
      <c r="AH90" s="519">
        <f>+'Balance + PyG'!AH91</f>
        <v>0</v>
      </c>
      <c r="AI90" s="519">
        <f>+'Balance + PyG'!AI91</f>
        <v>0</v>
      </c>
      <c r="AJ90" s="519">
        <f>+'Balance + PyG'!AJ91</f>
        <v>0</v>
      </c>
      <c r="AK90" s="519">
        <f>+'Balance + PyG'!AK91</f>
        <v>0</v>
      </c>
      <c r="AL90" s="472">
        <f>+'Balance + PyG'!AL91</f>
        <v>0</v>
      </c>
    </row>
    <row r="91" spans="1:38" s="309" customFormat="1" ht="25.5" x14ac:dyDescent="0.2">
      <c r="A91" s="512"/>
      <c r="B91" s="373" t="s">
        <v>40</v>
      </c>
      <c r="C91" s="361">
        <f>SUM(C92:C93)</f>
        <v>0</v>
      </c>
      <c r="D91" s="362">
        <f t="shared" ref="D91:AL91" si="34">SUM(D92:D93)</f>
        <v>0</v>
      </c>
      <c r="E91" s="518">
        <f t="shared" si="34"/>
        <v>0</v>
      </c>
      <c r="F91" s="518">
        <f t="shared" si="34"/>
        <v>0</v>
      </c>
      <c r="G91" s="518">
        <f t="shared" si="34"/>
        <v>0</v>
      </c>
      <c r="H91" s="518">
        <f t="shared" si="34"/>
        <v>0</v>
      </c>
      <c r="I91" s="518">
        <f t="shared" si="34"/>
        <v>0</v>
      </c>
      <c r="J91" s="518">
        <f t="shared" si="34"/>
        <v>0</v>
      </c>
      <c r="K91" s="518">
        <f t="shared" si="34"/>
        <v>0</v>
      </c>
      <c r="L91" s="518">
        <f t="shared" si="34"/>
        <v>0</v>
      </c>
      <c r="M91" s="518">
        <f t="shared" si="34"/>
        <v>0</v>
      </c>
      <c r="N91" s="518">
        <f t="shared" si="34"/>
        <v>0</v>
      </c>
      <c r="O91" s="518">
        <f t="shared" si="34"/>
        <v>0</v>
      </c>
      <c r="P91" s="518">
        <f t="shared" si="34"/>
        <v>0</v>
      </c>
      <c r="Q91" s="518">
        <f t="shared" si="34"/>
        <v>0</v>
      </c>
      <c r="R91" s="518">
        <f t="shared" si="34"/>
        <v>0</v>
      </c>
      <c r="S91" s="519">
        <f t="shared" si="34"/>
        <v>0</v>
      </c>
      <c r="T91" s="519">
        <f t="shared" si="34"/>
        <v>0</v>
      </c>
      <c r="U91" s="519">
        <f t="shared" si="34"/>
        <v>0</v>
      </c>
      <c r="V91" s="519">
        <f t="shared" si="34"/>
        <v>0</v>
      </c>
      <c r="W91" s="519">
        <f t="shared" si="34"/>
        <v>0</v>
      </c>
      <c r="X91" s="519">
        <f t="shared" si="34"/>
        <v>0</v>
      </c>
      <c r="Y91" s="519">
        <f t="shared" si="34"/>
        <v>0</v>
      </c>
      <c r="Z91" s="519">
        <f t="shared" ref="Z91:AK91" si="35">SUM(Z92:Z93)</f>
        <v>0</v>
      </c>
      <c r="AA91" s="519">
        <f t="shared" si="35"/>
        <v>0</v>
      </c>
      <c r="AB91" s="519">
        <f t="shared" si="35"/>
        <v>0</v>
      </c>
      <c r="AC91" s="519">
        <f t="shared" si="35"/>
        <v>0</v>
      </c>
      <c r="AD91" s="519">
        <f t="shared" si="35"/>
        <v>0</v>
      </c>
      <c r="AE91" s="519">
        <f t="shared" si="35"/>
        <v>0</v>
      </c>
      <c r="AF91" s="519">
        <f t="shared" si="35"/>
        <v>0</v>
      </c>
      <c r="AG91" s="519">
        <f t="shared" si="35"/>
        <v>0</v>
      </c>
      <c r="AH91" s="519">
        <f t="shared" si="35"/>
        <v>0</v>
      </c>
      <c r="AI91" s="519">
        <f t="shared" si="35"/>
        <v>0</v>
      </c>
      <c r="AJ91" s="519">
        <f t="shared" si="35"/>
        <v>0</v>
      </c>
      <c r="AK91" s="519">
        <f t="shared" si="35"/>
        <v>0</v>
      </c>
      <c r="AL91" s="472">
        <f t="shared" si="34"/>
        <v>0</v>
      </c>
    </row>
    <row r="92" spans="1:38" s="310" customFormat="1" x14ac:dyDescent="0.25">
      <c r="A92" s="520"/>
      <c r="B92" s="530" t="s">
        <v>41</v>
      </c>
      <c r="C92" s="531">
        <f>+'Balance + PyG'!C93</f>
        <v>0</v>
      </c>
      <c r="D92" s="532">
        <f>+'Balance + PyG'!D93</f>
        <v>0</v>
      </c>
      <c r="E92" s="377">
        <f>+'Balance + PyG'!E93</f>
        <v>0</v>
      </c>
      <c r="F92" s="377">
        <f>+'Balance + PyG'!F93</f>
        <v>0</v>
      </c>
      <c r="G92" s="377">
        <f>+'Balance + PyG'!G93</f>
        <v>0</v>
      </c>
      <c r="H92" s="377">
        <f>+'Balance + PyG'!H93</f>
        <v>0</v>
      </c>
      <c r="I92" s="377">
        <f>+'Balance + PyG'!I93</f>
        <v>0</v>
      </c>
      <c r="J92" s="377">
        <f>+'Balance + PyG'!J93</f>
        <v>0</v>
      </c>
      <c r="K92" s="377">
        <f>+'Balance + PyG'!K93</f>
        <v>0</v>
      </c>
      <c r="L92" s="377">
        <f>+'Balance + PyG'!L93</f>
        <v>0</v>
      </c>
      <c r="M92" s="377">
        <f>+'Balance + PyG'!M93</f>
        <v>0</v>
      </c>
      <c r="N92" s="377">
        <f>+'Balance + PyG'!N93</f>
        <v>0</v>
      </c>
      <c r="O92" s="377">
        <f>+'Balance + PyG'!O93</f>
        <v>0</v>
      </c>
      <c r="P92" s="377">
        <f>+'Balance + PyG'!P93</f>
        <v>0</v>
      </c>
      <c r="Q92" s="377">
        <f>+'Balance + PyG'!Q93</f>
        <v>0</v>
      </c>
      <c r="R92" s="377">
        <f>+'Balance + PyG'!R93</f>
        <v>0</v>
      </c>
      <c r="S92" s="533">
        <f>+'Balance + PyG'!S93</f>
        <v>0</v>
      </c>
      <c r="T92" s="533">
        <f>+'Balance + PyG'!T93</f>
        <v>0</v>
      </c>
      <c r="U92" s="533">
        <f>+'Balance + PyG'!U93</f>
        <v>0</v>
      </c>
      <c r="V92" s="533">
        <f>+'Balance + PyG'!V93</f>
        <v>0</v>
      </c>
      <c r="W92" s="533">
        <f>+'Balance + PyG'!W93</f>
        <v>0</v>
      </c>
      <c r="X92" s="533">
        <f>+'Balance + PyG'!X93</f>
        <v>0</v>
      </c>
      <c r="Y92" s="533">
        <f>+'Balance + PyG'!Y93</f>
        <v>0</v>
      </c>
      <c r="Z92" s="533">
        <f>+'Balance + PyG'!Z93</f>
        <v>0</v>
      </c>
      <c r="AA92" s="533">
        <f>+'Balance + PyG'!AA93</f>
        <v>0</v>
      </c>
      <c r="AB92" s="533">
        <f>+'Balance + PyG'!AB93</f>
        <v>0</v>
      </c>
      <c r="AC92" s="533">
        <f>+'Balance + PyG'!AC93</f>
        <v>0</v>
      </c>
      <c r="AD92" s="533">
        <f>+'Balance + PyG'!AD93</f>
        <v>0</v>
      </c>
      <c r="AE92" s="533">
        <f>+'Balance + PyG'!AE93</f>
        <v>0</v>
      </c>
      <c r="AF92" s="533">
        <f>+'Balance + PyG'!AF93</f>
        <v>0</v>
      </c>
      <c r="AG92" s="533">
        <f>+'Balance + PyG'!AG93</f>
        <v>0</v>
      </c>
      <c r="AH92" s="533">
        <f>+'Balance + PyG'!AH93</f>
        <v>0</v>
      </c>
      <c r="AI92" s="533">
        <f>+'Balance + PyG'!AI93</f>
        <v>0</v>
      </c>
      <c r="AJ92" s="533">
        <f>+'Balance + PyG'!AJ93</f>
        <v>0</v>
      </c>
      <c r="AK92" s="533">
        <f>+'Balance + PyG'!AK93</f>
        <v>0</v>
      </c>
      <c r="AL92" s="481">
        <f>+'Balance + PyG'!AL93</f>
        <v>0</v>
      </c>
    </row>
    <row r="93" spans="1:38" s="310" customFormat="1" x14ac:dyDescent="0.25">
      <c r="A93" s="520"/>
      <c r="B93" s="530" t="s">
        <v>76</v>
      </c>
      <c r="C93" s="531">
        <f>+'Balance + PyG'!C94</f>
        <v>0</v>
      </c>
      <c r="D93" s="532">
        <f>+'Balance + PyG'!D94</f>
        <v>0</v>
      </c>
      <c r="E93" s="377">
        <f>+'Balance + PyG'!E94</f>
        <v>0</v>
      </c>
      <c r="F93" s="377">
        <f>+'Balance + PyG'!F94</f>
        <v>0</v>
      </c>
      <c r="G93" s="377">
        <f>+'Balance + PyG'!G94</f>
        <v>0</v>
      </c>
      <c r="H93" s="377">
        <f>+'Balance + PyG'!H94</f>
        <v>0</v>
      </c>
      <c r="I93" s="377">
        <f>+'Balance + PyG'!I94</f>
        <v>0</v>
      </c>
      <c r="J93" s="377">
        <f>+'Balance + PyG'!J94</f>
        <v>0</v>
      </c>
      <c r="K93" s="377">
        <f>+'Balance + PyG'!K94</f>
        <v>0</v>
      </c>
      <c r="L93" s="377">
        <f>+'Balance + PyG'!L94</f>
        <v>0</v>
      </c>
      <c r="M93" s="377">
        <f>+'Balance + PyG'!M94</f>
        <v>0</v>
      </c>
      <c r="N93" s="377">
        <f>+'Balance + PyG'!N94</f>
        <v>0</v>
      </c>
      <c r="O93" s="377">
        <f>+'Balance + PyG'!O94</f>
        <v>0</v>
      </c>
      <c r="P93" s="377">
        <f>+'Balance + PyG'!P94</f>
        <v>0</v>
      </c>
      <c r="Q93" s="377">
        <f>+'Balance + PyG'!Q94</f>
        <v>0</v>
      </c>
      <c r="R93" s="377">
        <f>+'Balance + PyG'!R94</f>
        <v>0</v>
      </c>
      <c r="S93" s="533">
        <f>+'Balance + PyG'!S94</f>
        <v>0</v>
      </c>
      <c r="T93" s="533">
        <f>+'Balance + PyG'!T94</f>
        <v>0</v>
      </c>
      <c r="U93" s="533">
        <f>+'Balance + PyG'!U94</f>
        <v>0</v>
      </c>
      <c r="V93" s="533">
        <f>+'Balance + PyG'!V94</f>
        <v>0</v>
      </c>
      <c r="W93" s="533">
        <f>+'Balance + PyG'!W94</f>
        <v>0</v>
      </c>
      <c r="X93" s="533">
        <f>+'Balance + PyG'!X94</f>
        <v>0</v>
      </c>
      <c r="Y93" s="533">
        <f>+'Balance + PyG'!Y94</f>
        <v>0</v>
      </c>
      <c r="Z93" s="533">
        <f>+'Balance + PyG'!Z94</f>
        <v>0</v>
      </c>
      <c r="AA93" s="533">
        <f>+'Balance + PyG'!AA94</f>
        <v>0</v>
      </c>
      <c r="AB93" s="533">
        <f>+'Balance + PyG'!AB94</f>
        <v>0</v>
      </c>
      <c r="AC93" s="533">
        <f>+'Balance + PyG'!AC94</f>
        <v>0</v>
      </c>
      <c r="AD93" s="533">
        <f>+'Balance + PyG'!AD94</f>
        <v>0</v>
      </c>
      <c r="AE93" s="533">
        <f>+'Balance + PyG'!AE94</f>
        <v>0</v>
      </c>
      <c r="AF93" s="533">
        <f>+'Balance + PyG'!AF94</f>
        <v>0</v>
      </c>
      <c r="AG93" s="533">
        <f>+'Balance + PyG'!AG94</f>
        <v>0</v>
      </c>
      <c r="AH93" s="533">
        <f>+'Balance + PyG'!AH94</f>
        <v>0</v>
      </c>
      <c r="AI93" s="533">
        <f>+'Balance + PyG'!AI94</f>
        <v>0</v>
      </c>
      <c r="AJ93" s="533">
        <f>+'Balance + PyG'!AJ94</f>
        <v>0</v>
      </c>
      <c r="AK93" s="533">
        <f>+'Balance + PyG'!AK94</f>
        <v>0</v>
      </c>
      <c r="AL93" s="481">
        <f>+'Balance + PyG'!AL94</f>
        <v>0</v>
      </c>
    </row>
    <row r="94" spans="1:38" s="49" customFormat="1" x14ac:dyDescent="0.25">
      <c r="A94" s="506"/>
      <c r="B94" s="367"/>
      <c r="C94" s="521"/>
      <c r="D94" s="369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527"/>
      <c r="T94" s="527"/>
      <c r="U94" s="527"/>
      <c r="V94" s="527"/>
      <c r="W94" s="527"/>
      <c r="X94" s="527"/>
      <c r="Y94" s="527"/>
      <c r="Z94" s="527"/>
      <c r="AA94" s="527"/>
      <c r="AB94" s="527"/>
      <c r="AC94" s="527"/>
      <c r="AD94" s="527"/>
      <c r="AE94" s="527"/>
      <c r="AF94" s="527"/>
      <c r="AG94" s="527"/>
      <c r="AH94" s="527"/>
      <c r="AI94" s="527"/>
      <c r="AJ94" s="527"/>
      <c r="AK94" s="527"/>
      <c r="AL94" s="467"/>
    </row>
    <row r="95" spans="1:38" s="145" customFormat="1" ht="12.75" x14ac:dyDescent="0.2">
      <c r="A95" s="528"/>
      <c r="B95" s="374" t="s">
        <v>42</v>
      </c>
      <c r="C95" s="363">
        <f>+C67+C80</f>
        <v>0</v>
      </c>
      <c r="D95" s="364">
        <f t="shared" ref="D95:AL95" si="36">+D67+D80</f>
        <v>0</v>
      </c>
      <c r="E95" s="365">
        <f t="shared" si="36"/>
        <v>0</v>
      </c>
      <c r="F95" s="365">
        <f t="shared" si="36"/>
        <v>0</v>
      </c>
      <c r="G95" s="365">
        <f t="shared" si="36"/>
        <v>0</v>
      </c>
      <c r="H95" s="365">
        <f t="shared" si="36"/>
        <v>0</v>
      </c>
      <c r="I95" s="365">
        <f t="shared" si="36"/>
        <v>0</v>
      </c>
      <c r="J95" s="365">
        <f t="shared" si="36"/>
        <v>0</v>
      </c>
      <c r="K95" s="365">
        <f t="shared" si="36"/>
        <v>0</v>
      </c>
      <c r="L95" s="365">
        <f t="shared" si="36"/>
        <v>0</v>
      </c>
      <c r="M95" s="365">
        <f t="shared" si="36"/>
        <v>0</v>
      </c>
      <c r="N95" s="365">
        <f t="shared" si="36"/>
        <v>0</v>
      </c>
      <c r="O95" s="365">
        <f t="shared" si="36"/>
        <v>0</v>
      </c>
      <c r="P95" s="365">
        <f t="shared" si="36"/>
        <v>0</v>
      </c>
      <c r="Q95" s="365">
        <f t="shared" si="36"/>
        <v>0</v>
      </c>
      <c r="R95" s="365">
        <f t="shared" si="36"/>
        <v>0</v>
      </c>
      <c r="S95" s="529">
        <f t="shared" si="36"/>
        <v>0</v>
      </c>
      <c r="T95" s="529">
        <f t="shared" si="36"/>
        <v>0</v>
      </c>
      <c r="U95" s="529">
        <f t="shared" si="36"/>
        <v>0</v>
      </c>
      <c r="V95" s="529">
        <f t="shared" si="36"/>
        <v>0</v>
      </c>
      <c r="W95" s="529">
        <f t="shared" si="36"/>
        <v>0</v>
      </c>
      <c r="X95" s="529">
        <f t="shared" si="36"/>
        <v>0</v>
      </c>
      <c r="Y95" s="529">
        <f t="shared" si="36"/>
        <v>0</v>
      </c>
      <c r="Z95" s="529">
        <f t="shared" ref="Z95:AK95" si="37">+Z67+Z80</f>
        <v>0</v>
      </c>
      <c r="AA95" s="529">
        <f t="shared" si="37"/>
        <v>0</v>
      </c>
      <c r="AB95" s="529">
        <f t="shared" si="37"/>
        <v>0</v>
      </c>
      <c r="AC95" s="529">
        <f t="shared" si="37"/>
        <v>0</v>
      </c>
      <c r="AD95" s="529">
        <f t="shared" si="37"/>
        <v>0</v>
      </c>
      <c r="AE95" s="529">
        <f t="shared" si="37"/>
        <v>0</v>
      </c>
      <c r="AF95" s="529">
        <f t="shared" si="37"/>
        <v>0</v>
      </c>
      <c r="AG95" s="529">
        <f t="shared" si="37"/>
        <v>0</v>
      </c>
      <c r="AH95" s="529">
        <f t="shared" si="37"/>
        <v>0</v>
      </c>
      <c r="AI95" s="529">
        <f t="shared" si="37"/>
        <v>0</v>
      </c>
      <c r="AJ95" s="529">
        <f t="shared" si="37"/>
        <v>0</v>
      </c>
      <c r="AK95" s="529">
        <f t="shared" si="37"/>
        <v>0</v>
      </c>
      <c r="AL95" s="477">
        <f t="shared" si="36"/>
        <v>0</v>
      </c>
    </row>
    <row r="96" spans="1:38" s="49" customFormat="1" x14ac:dyDescent="0.25">
      <c r="A96" s="506"/>
      <c r="B96" s="375"/>
      <c r="C96" s="376"/>
      <c r="D96" s="377"/>
      <c r="E96" s="370"/>
      <c r="F96" s="370"/>
      <c r="G96" s="370"/>
      <c r="H96" s="370"/>
      <c r="I96" s="370"/>
      <c r="J96" s="370"/>
      <c r="K96" s="370"/>
      <c r="L96" s="370"/>
      <c r="M96" s="370"/>
      <c r="N96" s="370"/>
      <c r="O96" s="370"/>
      <c r="P96" s="370"/>
      <c r="Q96" s="370"/>
      <c r="R96" s="370"/>
      <c r="S96" s="527"/>
      <c r="T96" s="527"/>
      <c r="U96" s="527"/>
      <c r="V96" s="527"/>
      <c r="W96" s="527"/>
      <c r="X96" s="527"/>
      <c r="Y96" s="527"/>
      <c r="Z96" s="527"/>
      <c r="AA96" s="527"/>
      <c r="AB96" s="527"/>
      <c r="AC96" s="527"/>
      <c r="AD96" s="527"/>
      <c r="AE96" s="527"/>
      <c r="AF96" s="527"/>
      <c r="AG96" s="527"/>
      <c r="AH96" s="527"/>
      <c r="AI96" s="527"/>
      <c r="AJ96" s="527"/>
      <c r="AK96" s="527"/>
      <c r="AL96" s="467"/>
    </row>
    <row r="97" spans="1:38" s="145" customFormat="1" ht="12.75" x14ac:dyDescent="0.2">
      <c r="A97" s="528"/>
      <c r="B97" s="374" t="s">
        <v>43</v>
      </c>
      <c r="C97" s="363">
        <f>+'Balance + PyG'!C98</f>
        <v>0</v>
      </c>
      <c r="D97" s="364">
        <f>+'Balance + PyG'!D98</f>
        <v>0</v>
      </c>
      <c r="E97" s="365">
        <f>+'Balance + PyG'!E98</f>
        <v>0</v>
      </c>
      <c r="F97" s="365">
        <f>+'Balance + PyG'!F98</f>
        <v>0</v>
      </c>
      <c r="G97" s="365">
        <f>+'Balance + PyG'!G98</f>
        <v>0</v>
      </c>
      <c r="H97" s="365">
        <f>+'Balance + PyG'!H98</f>
        <v>0</v>
      </c>
      <c r="I97" s="365">
        <f>+'Balance + PyG'!I98</f>
        <v>0</v>
      </c>
      <c r="J97" s="365">
        <f>+'Balance + PyG'!J98</f>
        <v>0</v>
      </c>
      <c r="K97" s="365">
        <f>+'Balance + PyG'!K98</f>
        <v>0</v>
      </c>
      <c r="L97" s="365">
        <f>+'Balance + PyG'!L98</f>
        <v>0</v>
      </c>
      <c r="M97" s="365">
        <f>+'Balance + PyG'!M98</f>
        <v>0</v>
      </c>
      <c r="N97" s="365">
        <f>+'Balance + PyG'!N98</f>
        <v>0</v>
      </c>
      <c r="O97" s="365">
        <f>+'Balance + PyG'!O98</f>
        <v>0</v>
      </c>
      <c r="P97" s="365">
        <f>+'Balance + PyG'!P98</f>
        <v>0</v>
      </c>
      <c r="Q97" s="365">
        <f>+'Balance + PyG'!Q98</f>
        <v>0</v>
      </c>
      <c r="R97" s="365">
        <f>+'Balance + PyG'!R98</f>
        <v>0</v>
      </c>
      <c r="S97" s="529">
        <f>+'Balance + PyG'!S98</f>
        <v>0</v>
      </c>
      <c r="T97" s="529">
        <f>+'Balance + PyG'!T98</f>
        <v>0</v>
      </c>
      <c r="U97" s="529">
        <f>+'Balance + PyG'!U98</f>
        <v>0</v>
      </c>
      <c r="V97" s="529">
        <f>+'Balance + PyG'!V98</f>
        <v>0</v>
      </c>
      <c r="W97" s="529">
        <f>+'Balance + PyG'!W98</f>
        <v>0</v>
      </c>
      <c r="X97" s="529">
        <f>+'Balance + PyG'!X98</f>
        <v>0</v>
      </c>
      <c r="Y97" s="529">
        <f>+'Balance + PyG'!Y98</f>
        <v>0</v>
      </c>
      <c r="Z97" s="529">
        <f>+'Balance + PyG'!Z98</f>
        <v>0</v>
      </c>
      <c r="AA97" s="529">
        <f>+'Balance + PyG'!AA98</f>
        <v>0</v>
      </c>
      <c r="AB97" s="529">
        <f>+'Balance + PyG'!AB98</f>
        <v>0</v>
      </c>
      <c r="AC97" s="529">
        <f>+'Balance + PyG'!AC98</f>
        <v>0</v>
      </c>
      <c r="AD97" s="529">
        <f>+'Balance + PyG'!AD98</f>
        <v>0</v>
      </c>
      <c r="AE97" s="529">
        <f>+'Balance + PyG'!AE98</f>
        <v>0</v>
      </c>
      <c r="AF97" s="529">
        <f>+'Balance + PyG'!AF98</f>
        <v>0</v>
      </c>
      <c r="AG97" s="529">
        <f>+'Balance + PyG'!AG98</f>
        <v>0</v>
      </c>
      <c r="AH97" s="529">
        <f>+'Balance + PyG'!AH98</f>
        <v>0</v>
      </c>
      <c r="AI97" s="529">
        <f>+'Balance + PyG'!AI98</f>
        <v>0</v>
      </c>
      <c r="AJ97" s="529">
        <f>+'Balance + PyG'!AJ98</f>
        <v>0</v>
      </c>
      <c r="AK97" s="529">
        <f>+'Balance + PyG'!AK98</f>
        <v>0</v>
      </c>
      <c r="AL97" s="477">
        <f>+'Balance + PyG'!AL98</f>
        <v>0</v>
      </c>
    </row>
    <row r="98" spans="1:38" s="309" customFormat="1" ht="12.75" x14ac:dyDescent="0.2">
      <c r="A98" s="512"/>
      <c r="B98" s="513" t="s">
        <v>44</v>
      </c>
      <c r="C98" s="357">
        <f>+'Balance + PyG'!C99</f>
        <v>0</v>
      </c>
      <c r="D98" s="358">
        <f>+'Balance + PyG'!D99</f>
        <v>0</v>
      </c>
      <c r="E98" s="518">
        <f>+'Balance + PyG'!E99</f>
        <v>0</v>
      </c>
      <c r="F98" s="518">
        <f>+'Balance + PyG'!F99</f>
        <v>0</v>
      </c>
      <c r="G98" s="518">
        <f>+'Balance + PyG'!G99</f>
        <v>0</v>
      </c>
      <c r="H98" s="518">
        <f>+'Balance + PyG'!H99</f>
        <v>0</v>
      </c>
      <c r="I98" s="518">
        <f>+'Balance + PyG'!I99</f>
        <v>0</v>
      </c>
      <c r="J98" s="518">
        <f>+'Balance + PyG'!J99</f>
        <v>0</v>
      </c>
      <c r="K98" s="518">
        <f>+'Balance + PyG'!K99</f>
        <v>0</v>
      </c>
      <c r="L98" s="518">
        <f>+'Balance + PyG'!L99</f>
        <v>0</v>
      </c>
      <c r="M98" s="518">
        <f>+'Balance + PyG'!M99</f>
        <v>0</v>
      </c>
      <c r="N98" s="518">
        <f>+'Balance + PyG'!N99</f>
        <v>0</v>
      </c>
      <c r="O98" s="518">
        <f>+'Balance + PyG'!O99</f>
        <v>0</v>
      </c>
      <c r="P98" s="518">
        <f>+'Balance + PyG'!P99</f>
        <v>0</v>
      </c>
      <c r="Q98" s="518">
        <f>+'Balance + PyG'!Q99</f>
        <v>0</v>
      </c>
      <c r="R98" s="518">
        <f>+'Balance + PyG'!R99</f>
        <v>0</v>
      </c>
      <c r="S98" s="519">
        <f>+'Balance + PyG'!S99</f>
        <v>0</v>
      </c>
      <c r="T98" s="519">
        <f>+'Balance + PyG'!T99</f>
        <v>0</v>
      </c>
      <c r="U98" s="519">
        <f>+'Balance + PyG'!U99</f>
        <v>0</v>
      </c>
      <c r="V98" s="519">
        <f>+'Balance + PyG'!V99</f>
        <v>0</v>
      </c>
      <c r="W98" s="519">
        <f>+'Balance + PyG'!W99</f>
        <v>0</v>
      </c>
      <c r="X98" s="519">
        <f>+'Balance + PyG'!X99</f>
        <v>0</v>
      </c>
      <c r="Y98" s="519">
        <f>+'Balance + PyG'!Y99</f>
        <v>0</v>
      </c>
      <c r="Z98" s="519">
        <f>+'Balance + PyG'!Z99</f>
        <v>0</v>
      </c>
      <c r="AA98" s="519">
        <f>+'Balance + PyG'!AA99</f>
        <v>0</v>
      </c>
      <c r="AB98" s="519">
        <f>+'Balance + PyG'!AB99</f>
        <v>0</v>
      </c>
      <c r="AC98" s="519">
        <f>+'Balance + PyG'!AC99</f>
        <v>0</v>
      </c>
      <c r="AD98" s="519">
        <f>+'Balance + PyG'!AD99</f>
        <v>0</v>
      </c>
      <c r="AE98" s="519">
        <f>+'Balance + PyG'!AE99</f>
        <v>0</v>
      </c>
      <c r="AF98" s="519">
        <f>+'Balance + PyG'!AF99</f>
        <v>0</v>
      </c>
      <c r="AG98" s="519">
        <f>+'Balance + PyG'!AG99</f>
        <v>0</v>
      </c>
      <c r="AH98" s="519">
        <f>+'Balance + PyG'!AH99</f>
        <v>0</v>
      </c>
      <c r="AI98" s="519">
        <f>+'Balance + PyG'!AI99</f>
        <v>0</v>
      </c>
      <c r="AJ98" s="519">
        <f>+'Balance + PyG'!AJ99</f>
        <v>0</v>
      </c>
      <c r="AK98" s="519">
        <f>+'Balance + PyG'!AK99</f>
        <v>0</v>
      </c>
      <c r="AL98" s="472">
        <f>+'Balance + PyG'!AL99</f>
        <v>0</v>
      </c>
    </row>
    <row r="99" spans="1:38" s="309" customFormat="1" ht="12.75" x14ac:dyDescent="0.2">
      <c r="A99" s="512"/>
      <c r="B99" s="513" t="s">
        <v>45</v>
      </c>
      <c r="C99" s="357">
        <f>+'Balance + PyG'!C100</f>
        <v>0</v>
      </c>
      <c r="D99" s="358">
        <f>+'Balance + PyG'!D100</f>
        <v>0</v>
      </c>
      <c r="E99" s="518">
        <f>+'Balance + PyG'!E100</f>
        <v>0</v>
      </c>
      <c r="F99" s="518">
        <f>+'Balance + PyG'!F100</f>
        <v>0</v>
      </c>
      <c r="G99" s="518">
        <f>+'Balance + PyG'!G100</f>
        <v>0</v>
      </c>
      <c r="H99" s="518">
        <f>+'Balance + PyG'!H100</f>
        <v>0</v>
      </c>
      <c r="I99" s="518">
        <f>+'Balance + PyG'!I100</f>
        <v>0</v>
      </c>
      <c r="J99" s="518">
        <f>+'Balance + PyG'!J100</f>
        <v>0</v>
      </c>
      <c r="K99" s="518">
        <f>+'Balance + PyG'!K100</f>
        <v>0</v>
      </c>
      <c r="L99" s="518">
        <f>+'Balance + PyG'!L100</f>
        <v>0</v>
      </c>
      <c r="M99" s="518">
        <f>+'Balance + PyG'!M100</f>
        <v>0</v>
      </c>
      <c r="N99" s="518">
        <f>+'Balance + PyG'!N100</f>
        <v>0</v>
      </c>
      <c r="O99" s="518">
        <f>+'Balance + PyG'!O100</f>
        <v>0</v>
      </c>
      <c r="P99" s="518">
        <f>+'Balance + PyG'!P100</f>
        <v>0</v>
      </c>
      <c r="Q99" s="518">
        <f>+'Balance + PyG'!Q100</f>
        <v>0</v>
      </c>
      <c r="R99" s="518">
        <f>+'Balance + PyG'!R100</f>
        <v>0</v>
      </c>
      <c r="S99" s="519">
        <f>+'Balance + PyG'!S100</f>
        <v>0</v>
      </c>
      <c r="T99" s="519">
        <f>+'Balance + PyG'!T100</f>
        <v>0</v>
      </c>
      <c r="U99" s="519">
        <f>+'Balance + PyG'!U100</f>
        <v>0</v>
      </c>
      <c r="V99" s="519">
        <f>+'Balance + PyG'!V100</f>
        <v>0</v>
      </c>
      <c r="W99" s="519">
        <f>+'Balance + PyG'!W100</f>
        <v>0</v>
      </c>
      <c r="X99" s="519">
        <f>+'Balance + PyG'!X100</f>
        <v>0</v>
      </c>
      <c r="Y99" s="519">
        <f>+'Balance + PyG'!Y100</f>
        <v>0</v>
      </c>
      <c r="Z99" s="519">
        <f>+'Balance + PyG'!Z100</f>
        <v>0</v>
      </c>
      <c r="AA99" s="519">
        <f>+'Balance + PyG'!AA100</f>
        <v>0</v>
      </c>
      <c r="AB99" s="519">
        <f>+'Balance + PyG'!AB100</f>
        <v>0</v>
      </c>
      <c r="AC99" s="519">
        <f>+'Balance + PyG'!AC100</f>
        <v>0</v>
      </c>
      <c r="AD99" s="519">
        <f>+'Balance + PyG'!AD100</f>
        <v>0</v>
      </c>
      <c r="AE99" s="519">
        <f>+'Balance + PyG'!AE100</f>
        <v>0</v>
      </c>
      <c r="AF99" s="519">
        <f>+'Balance + PyG'!AF100</f>
        <v>0</v>
      </c>
      <c r="AG99" s="519">
        <f>+'Balance + PyG'!AG100</f>
        <v>0</v>
      </c>
      <c r="AH99" s="519">
        <f>+'Balance + PyG'!AH100</f>
        <v>0</v>
      </c>
      <c r="AI99" s="519">
        <f>+'Balance + PyG'!AI100</f>
        <v>0</v>
      </c>
      <c r="AJ99" s="519">
        <f>+'Balance + PyG'!AJ100</f>
        <v>0</v>
      </c>
      <c r="AK99" s="519">
        <f>+'Balance + PyG'!AK100</f>
        <v>0</v>
      </c>
      <c r="AL99" s="472">
        <f>+'Balance + PyG'!AL100</f>
        <v>0</v>
      </c>
    </row>
    <row r="100" spans="1:38" s="310" customFormat="1" x14ac:dyDescent="0.25">
      <c r="A100" s="520"/>
      <c r="B100" s="367" t="s">
        <v>46</v>
      </c>
      <c r="C100" s="521">
        <f>+'Balance + PyG'!C101</f>
        <v>0</v>
      </c>
      <c r="D100" s="369">
        <f>+'Balance + PyG'!D101</f>
        <v>0</v>
      </c>
      <c r="E100" s="377">
        <f>+'Balance + PyG'!E101</f>
        <v>0</v>
      </c>
      <c r="F100" s="377">
        <f>+'Balance + PyG'!F101</f>
        <v>0</v>
      </c>
      <c r="G100" s="377">
        <f>+'Balance + PyG'!G101</f>
        <v>0</v>
      </c>
      <c r="H100" s="377">
        <f>+'Balance + PyG'!H101</f>
        <v>0</v>
      </c>
      <c r="I100" s="377">
        <f>+'Balance + PyG'!I101</f>
        <v>0</v>
      </c>
      <c r="J100" s="377">
        <f>+'Balance + PyG'!J101</f>
        <v>0</v>
      </c>
      <c r="K100" s="377">
        <f>+'Balance + PyG'!K101</f>
        <v>0</v>
      </c>
      <c r="L100" s="377">
        <f>+'Balance + PyG'!L101</f>
        <v>0</v>
      </c>
      <c r="M100" s="377">
        <f>+'Balance + PyG'!M101</f>
        <v>0</v>
      </c>
      <c r="N100" s="377">
        <f>+'Balance + PyG'!N101</f>
        <v>0</v>
      </c>
      <c r="O100" s="377">
        <f>+'Balance + PyG'!O101</f>
        <v>0</v>
      </c>
      <c r="P100" s="377">
        <f>+'Balance + PyG'!P101</f>
        <v>0</v>
      </c>
      <c r="Q100" s="377">
        <f>+'Balance + PyG'!Q101</f>
        <v>0</v>
      </c>
      <c r="R100" s="377">
        <f>+'Balance + PyG'!R101</f>
        <v>0</v>
      </c>
      <c r="S100" s="533">
        <f>+'Balance + PyG'!S101</f>
        <v>0</v>
      </c>
      <c r="T100" s="533">
        <f>+'Balance + PyG'!T101</f>
        <v>0</v>
      </c>
      <c r="U100" s="533">
        <f>+'Balance + PyG'!U101</f>
        <v>0</v>
      </c>
      <c r="V100" s="533">
        <f>+'Balance + PyG'!V101</f>
        <v>0</v>
      </c>
      <c r="W100" s="533">
        <f>+'Balance + PyG'!W101</f>
        <v>0</v>
      </c>
      <c r="X100" s="533">
        <f>+'Balance + PyG'!X101</f>
        <v>0</v>
      </c>
      <c r="Y100" s="533">
        <f>+'Balance + PyG'!Y101</f>
        <v>0</v>
      </c>
      <c r="Z100" s="533">
        <f>+'Balance + PyG'!Z101</f>
        <v>0</v>
      </c>
      <c r="AA100" s="533">
        <f>+'Balance + PyG'!AA101</f>
        <v>0</v>
      </c>
      <c r="AB100" s="533">
        <f>+'Balance + PyG'!AB101</f>
        <v>0</v>
      </c>
      <c r="AC100" s="533">
        <f>+'Balance + PyG'!AC101</f>
        <v>0</v>
      </c>
      <c r="AD100" s="533">
        <f>+'Balance + PyG'!AD101</f>
        <v>0</v>
      </c>
      <c r="AE100" s="533">
        <f>+'Balance + PyG'!AE101</f>
        <v>0</v>
      </c>
      <c r="AF100" s="533">
        <f>+'Balance + PyG'!AF101</f>
        <v>0</v>
      </c>
      <c r="AG100" s="533">
        <f>+'Balance + PyG'!AG101</f>
        <v>0</v>
      </c>
      <c r="AH100" s="533">
        <f>+'Balance + PyG'!AH101</f>
        <v>0</v>
      </c>
      <c r="AI100" s="533">
        <f>+'Balance + PyG'!AI101</f>
        <v>0</v>
      </c>
      <c r="AJ100" s="533">
        <f>+'Balance + PyG'!AJ101</f>
        <v>0</v>
      </c>
      <c r="AK100" s="533">
        <f>+'Balance + PyG'!AK101</f>
        <v>0</v>
      </c>
      <c r="AL100" s="481">
        <f>+'Balance + PyG'!AL101</f>
        <v>0</v>
      </c>
    </row>
    <row r="101" spans="1:38" s="310" customFormat="1" x14ac:dyDescent="0.25">
      <c r="A101" s="520"/>
      <c r="B101" s="367" t="s">
        <v>47</v>
      </c>
      <c r="C101" s="521">
        <f>+'Balance + PyG'!C102</f>
        <v>0</v>
      </c>
      <c r="D101" s="369">
        <f>+'Balance + PyG'!D102</f>
        <v>0</v>
      </c>
      <c r="E101" s="377">
        <f>+'Balance + PyG'!E102</f>
        <v>0</v>
      </c>
      <c r="F101" s="377">
        <f>+'Balance + PyG'!F102</f>
        <v>0</v>
      </c>
      <c r="G101" s="377">
        <f>+'Balance + PyG'!G102</f>
        <v>0</v>
      </c>
      <c r="H101" s="377">
        <f>+'Balance + PyG'!H102</f>
        <v>0</v>
      </c>
      <c r="I101" s="377">
        <f>+'Balance + PyG'!I102</f>
        <v>0</v>
      </c>
      <c r="J101" s="377">
        <f>+'Balance + PyG'!J102</f>
        <v>0</v>
      </c>
      <c r="K101" s="377">
        <f>+'Balance + PyG'!K102</f>
        <v>0</v>
      </c>
      <c r="L101" s="377">
        <f>+'Balance + PyG'!L102</f>
        <v>0</v>
      </c>
      <c r="M101" s="377">
        <f>+'Balance + PyG'!M102</f>
        <v>0</v>
      </c>
      <c r="N101" s="377">
        <f>+'Balance + PyG'!N102</f>
        <v>0</v>
      </c>
      <c r="O101" s="377">
        <f>+'Balance + PyG'!O102</f>
        <v>0</v>
      </c>
      <c r="P101" s="377">
        <f>+'Balance + PyG'!P102</f>
        <v>0</v>
      </c>
      <c r="Q101" s="377">
        <f>+'Balance + PyG'!Q102</f>
        <v>0</v>
      </c>
      <c r="R101" s="377">
        <f>+'Balance + PyG'!R102</f>
        <v>0</v>
      </c>
      <c r="S101" s="533">
        <f>+'Balance + PyG'!S102</f>
        <v>0</v>
      </c>
      <c r="T101" s="533">
        <f>+'Balance + PyG'!T102</f>
        <v>0</v>
      </c>
      <c r="U101" s="533">
        <f>+'Balance + PyG'!U102</f>
        <v>0</v>
      </c>
      <c r="V101" s="533">
        <f>+'Balance + PyG'!V102</f>
        <v>0</v>
      </c>
      <c r="W101" s="533">
        <f>+'Balance + PyG'!W102</f>
        <v>0</v>
      </c>
      <c r="X101" s="533">
        <f>+'Balance + PyG'!X102</f>
        <v>0</v>
      </c>
      <c r="Y101" s="533">
        <f>+'Balance + PyG'!Y102</f>
        <v>0</v>
      </c>
      <c r="Z101" s="533">
        <f>+'Balance + PyG'!Z102</f>
        <v>0</v>
      </c>
      <c r="AA101" s="533">
        <f>+'Balance + PyG'!AA102</f>
        <v>0</v>
      </c>
      <c r="AB101" s="533">
        <f>+'Balance + PyG'!AB102</f>
        <v>0</v>
      </c>
      <c r="AC101" s="533">
        <f>+'Balance + PyG'!AC102</f>
        <v>0</v>
      </c>
      <c r="AD101" s="533">
        <f>+'Balance + PyG'!AD102</f>
        <v>0</v>
      </c>
      <c r="AE101" s="533">
        <f>+'Balance + PyG'!AE102</f>
        <v>0</v>
      </c>
      <c r="AF101" s="533">
        <f>+'Balance + PyG'!AF102</f>
        <v>0</v>
      </c>
      <c r="AG101" s="533">
        <f>+'Balance + PyG'!AG102</f>
        <v>0</v>
      </c>
      <c r="AH101" s="533">
        <f>+'Balance + PyG'!AH102</f>
        <v>0</v>
      </c>
      <c r="AI101" s="533">
        <f>+'Balance + PyG'!AI102</f>
        <v>0</v>
      </c>
      <c r="AJ101" s="533">
        <f>+'Balance + PyG'!AJ102</f>
        <v>0</v>
      </c>
      <c r="AK101" s="533">
        <f>+'Balance + PyG'!AK102</f>
        <v>0</v>
      </c>
      <c r="AL101" s="481">
        <f>+'Balance + PyG'!AL102</f>
        <v>0</v>
      </c>
    </row>
    <row r="102" spans="1:38" s="309" customFormat="1" ht="12.75" x14ac:dyDescent="0.2">
      <c r="A102" s="512"/>
      <c r="B102" s="513" t="s">
        <v>48</v>
      </c>
      <c r="C102" s="357">
        <f>+'Balance + PyG'!C103</f>
        <v>0</v>
      </c>
      <c r="D102" s="358">
        <f>+'Balance + PyG'!D103</f>
        <v>0</v>
      </c>
      <c r="E102" s="518">
        <f>+'Balance + PyG'!E103</f>
        <v>0</v>
      </c>
      <c r="F102" s="518">
        <f>+'Balance + PyG'!F103</f>
        <v>0</v>
      </c>
      <c r="G102" s="518">
        <f>+'Balance + PyG'!G103</f>
        <v>0</v>
      </c>
      <c r="H102" s="518">
        <f>+'Balance + PyG'!H103</f>
        <v>0</v>
      </c>
      <c r="I102" s="518">
        <f>+'Balance + PyG'!I103</f>
        <v>0</v>
      </c>
      <c r="J102" s="518">
        <f>+'Balance + PyG'!J103</f>
        <v>0</v>
      </c>
      <c r="K102" s="518">
        <f>+'Balance + PyG'!K103</f>
        <v>0</v>
      </c>
      <c r="L102" s="518">
        <f>+'Balance + PyG'!L103</f>
        <v>0</v>
      </c>
      <c r="M102" s="518">
        <f>+'Balance + PyG'!M103</f>
        <v>0</v>
      </c>
      <c r="N102" s="518">
        <f>+'Balance + PyG'!N103</f>
        <v>0</v>
      </c>
      <c r="O102" s="518">
        <f>+'Balance + PyG'!O103</f>
        <v>0</v>
      </c>
      <c r="P102" s="518">
        <f>+'Balance + PyG'!P103</f>
        <v>0</v>
      </c>
      <c r="Q102" s="518">
        <f>+'Balance + PyG'!Q103</f>
        <v>0</v>
      </c>
      <c r="R102" s="518">
        <f>+'Balance + PyG'!R103</f>
        <v>0</v>
      </c>
      <c r="S102" s="519">
        <f>+'Balance + PyG'!S103</f>
        <v>0</v>
      </c>
      <c r="T102" s="519">
        <f>+'Balance + PyG'!T103</f>
        <v>0</v>
      </c>
      <c r="U102" s="519">
        <f>+'Balance + PyG'!U103</f>
        <v>0</v>
      </c>
      <c r="V102" s="519">
        <f>+'Balance + PyG'!V103</f>
        <v>0</v>
      </c>
      <c r="W102" s="519">
        <f>+'Balance + PyG'!W103</f>
        <v>0</v>
      </c>
      <c r="X102" s="519">
        <f>+'Balance + PyG'!X103</f>
        <v>0</v>
      </c>
      <c r="Y102" s="519">
        <f>+'Balance + PyG'!Y103</f>
        <v>0</v>
      </c>
      <c r="Z102" s="519">
        <f>+'Balance + PyG'!Z103</f>
        <v>0</v>
      </c>
      <c r="AA102" s="519">
        <f>+'Balance + PyG'!AA103</f>
        <v>0</v>
      </c>
      <c r="AB102" s="519">
        <f>+'Balance + PyG'!AB103</f>
        <v>0</v>
      </c>
      <c r="AC102" s="519">
        <f>+'Balance + PyG'!AC103</f>
        <v>0</v>
      </c>
      <c r="AD102" s="519">
        <f>+'Balance + PyG'!AD103</f>
        <v>0</v>
      </c>
      <c r="AE102" s="519">
        <f>+'Balance + PyG'!AE103</f>
        <v>0</v>
      </c>
      <c r="AF102" s="519">
        <f>+'Balance + PyG'!AF103</f>
        <v>0</v>
      </c>
      <c r="AG102" s="519">
        <f>+'Balance + PyG'!AG103</f>
        <v>0</v>
      </c>
      <c r="AH102" s="519">
        <f>+'Balance + PyG'!AH103</f>
        <v>0</v>
      </c>
      <c r="AI102" s="519">
        <f>+'Balance + PyG'!AI103</f>
        <v>0</v>
      </c>
      <c r="AJ102" s="519">
        <f>+'Balance + PyG'!AJ103</f>
        <v>0</v>
      </c>
      <c r="AK102" s="519">
        <f>+'Balance + PyG'!AK103</f>
        <v>0</v>
      </c>
      <c r="AL102" s="472">
        <f>+'Balance + PyG'!AL103</f>
        <v>0</v>
      </c>
    </row>
    <row r="103" spans="1:38" s="309" customFormat="1" ht="12.75" x14ac:dyDescent="0.2">
      <c r="A103" s="512"/>
      <c r="B103" s="513" t="s">
        <v>49</v>
      </c>
      <c r="C103" s="357">
        <f>+'Balance + PyG'!C104</f>
        <v>0</v>
      </c>
      <c r="D103" s="358">
        <f>+'Balance + PyG'!D104</f>
        <v>0</v>
      </c>
      <c r="E103" s="518">
        <f>+'Balance + PyG'!E104</f>
        <v>0</v>
      </c>
      <c r="F103" s="518">
        <f>+'Balance + PyG'!F104</f>
        <v>0</v>
      </c>
      <c r="G103" s="518">
        <f>+'Balance + PyG'!G104</f>
        <v>0</v>
      </c>
      <c r="H103" s="518">
        <f>+'Balance + PyG'!H104</f>
        <v>0</v>
      </c>
      <c r="I103" s="518">
        <f>+'Balance + PyG'!I104</f>
        <v>0</v>
      </c>
      <c r="J103" s="518">
        <f>+'Balance + PyG'!J104</f>
        <v>0</v>
      </c>
      <c r="K103" s="518">
        <f>+'Balance + PyG'!K104</f>
        <v>0</v>
      </c>
      <c r="L103" s="518">
        <f>+'Balance + PyG'!L104</f>
        <v>0</v>
      </c>
      <c r="M103" s="518">
        <f>+'Balance + PyG'!M104</f>
        <v>0</v>
      </c>
      <c r="N103" s="518">
        <f>+'Balance + PyG'!N104</f>
        <v>0</v>
      </c>
      <c r="O103" s="518">
        <f>+'Balance + PyG'!O104</f>
        <v>0</v>
      </c>
      <c r="P103" s="518">
        <f>+'Balance + PyG'!P104</f>
        <v>0</v>
      </c>
      <c r="Q103" s="518">
        <f>+'Balance + PyG'!Q104</f>
        <v>0</v>
      </c>
      <c r="R103" s="518">
        <f>+'Balance + PyG'!R104</f>
        <v>0</v>
      </c>
      <c r="S103" s="519">
        <f>+'Balance + PyG'!S104</f>
        <v>0</v>
      </c>
      <c r="T103" s="519">
        <f>+'Balance + PyG'!T104</f>
        <v>0</v>
      </c>
      <c r="U103" s="519">
        <f>+'Balance + PyG'!U104</f>
        <v>0</v>
      </c>
      <c r="V103" s="519">
        <f>+'Balance + PyG'!V104</f>
        <v>0</v>
      </c>
      <c r="W103" s="519">
        <f>+'Balance + PyG'!W104</f>
        <v>0</v>
      </c>
      <c r="X103" s="519">
        <f>+'Balance + PyG'!X104</f>
        <v>0</v>
      </c>
      <c r="Y103" s="519">
        <f>+'Balance + PyG'!Y104</f>
        <v>0</v>
      </c>
      <c r="Z103" s="519">
        <f>+'Balance + PyG'!Z104</f>
        <v>0</v>
      </c>
      <c r="AA103" s="519">
        <f>+'Balance + PyG'!AA104</f>
        <v>0</v>
      </c>
      <c r="AB103" s="519">
        <f>+'Balance + PyG'!AB104</f>
        <v>0</v>
      </c>
      <c r="AC103" s="519">
        <f>+'Balance + PyG'!AC104</f>
        <v>0</v>
      </c>
      <c r="AD103" s="519">
        <f>+'Balance + PyG'!AD104</f>
        <v>0</v>
      </c>
      <c r="AE103" s="519">
        <f>+'Balance + PyG'!AE104</f>
        <v>0</v>
      </c>
      <c r="AF103" s="519">
        <f>+'Balance + PyG'!AF104</f>
        <v>0</v>
      </c>
      <c r="AG103" s="519">
        <f>+'Balance + PyG'!AG104</f>
        <v>0</v>
      </c>
      <c r="AH103" s="519">
        <f>+'Balance + PyG'!AH104</f>
        <v>0</v>
      </c>
      <c r="AI103" s="519">
        <f>+'Balance + PyG'!AI104</f>
        <v>0</v>
      </c>
      <c r="AJ103" s="519">
        <f>+'Balance + PyG'!AJ104</f>
        <v>0</v>
      </c>
      <c r="AK103" s="519">
        <f>+'Balance + PyG'!AK104</f>
        <v>0</v>
      </c>
      <c r="AL103" s="472">
        <f>+'Balance + PyG'!AL104</f>
        <v>0</v>
      </c>
    </row>
    <row r="104" spans="1:38" s="310" customFormat="1" x14ac:dyDescent="0.25">
      <c r="A104" s="520"/>
      <c r="B104" s="367" t="s">
        <v>50</v>
      </c>
      <c r="C104" s="521">
        <f>+'Balance + PyG'!C105</f>
        <v>0</v>
      </c>
      <c r="D104" s="369">
        <f>+'Balance + PyG'!D105</f>
        <v>0</v>
      </c>
      <c r="E104" s="377">
        <f>+'Balance + PyG'!E105</f>
        <v>0</v>
      </c>
      <c r="F104" s="377">
        <f>+'Balance + PyG'!F105</f>
        <v>0</v>
      </c>
      <c r="G104" s="377">
        <f>+'Balance + PyG'!G105</f>
        <v>0</v>
      </c>
      <c r="H104" s="377">
        <f>+'Balance + PyG'!H105</f>
        <v>0</v>
      </c>
      <c r="I104" s="377">
        <f>+'Balance + PyG'!I105</f>
        <v>0</v>
      </c>
      <c r="J104" s="377">
        <f>+'Balance + PyG'!J105</f>
        <v>0</v>
      </c>
      <c r="K104" s="377">
        <f>+'Balance + PyG'!K105</f>
        <v>0</v>
      </c>
      <c r="L104" s="377">
        <f>+'Balance + PyG'!L105</f>
        <v>0</v>
      </c>
      <c r="M104" s="377">
        <f>+'Balance + PyG'!M105</f>
        <v>0</v>
      </c>
      <c r="N104" s="377">
        <f>+'Balance + PyG'!N105</f>
        <v>0</v>
      </c>
      <c r="O104" s="377">
        <f>+'Balance + PyG'!O105</f>
        <v>0</v>
      </c>
      <c r="P104" s="377">
        <f>+'Balance + PyG'!P105</f>
        <v>0</v>
      </c>
      <c r="Q104" s="377">
        <f>+'Balance + PyG'!Q105</f>
        <v>0</v>
      </c>
      <c r="R104" s="377">
        <f>+'Balance + PyG'!R105</f>
        <v>0</v>
      </c>
      <c r="S104" s="533">
        <f>+'Balance + PyG'!S105</f>
        <v>0</v>
      </c>
      <c r="T104" s="533">
        <f>+'Balance + PyG'!T105</f>
        <v>0</v>
      </c>
      <c r="U104" s="533">
        <f>+'Balance + PyG'!U105</f>
        <v>0</v>
      </c>
      <c r="V104" s="533">
        <f>+'Balance + PyG'!V105</f>
        <v>0</v>
      </c>
      <c r="W104" s="533">
        <f>+'Balance + PyG'!W105</f>
        <v>0</v>
      </c>
      <c r="X104" s="533">
        <f>+'Balance + PyG'!X105</f>
        <v>0</v>
      </c>
      <c r="Y104" s="533">
        <f>+'Balance + PyG'!Y105</f>
        <v>0</v>
      </c>
      <c r="Z104" s="533">
        <f>+'Balance + PyG'!Z105</f>
        <v>0</v>
      </c>
      <c r="AA104" s="533">
        <f>+'Balance + PyG'!AA105</f>
        <v>0</v>
      </c>
      <c r="AB104" s="533">
        <f>+'Balance + PyG'!AB105</f>
        <v>0</v>
      </c>
      <c r="AC104" s="533">
        <f>+'Balance + PyG'!AC105</f>
        <v>0</v>
      </c>
      <c r="AD104" s="533">
        <f>+'Balance + PyG'!AD105</f>
        <v>0</v>
      </c>
      <c r="AE104" s="533">
        <f>+'Balance + PyG'!AE105</f>
        <v>0</v>
      </c>
      <c r="AF104" s="533">
        <f>+'Balance + PyG'!AF105</f>
        <v>0</v>
      </c>
      <c r="AG104" s="533">
        <f>+'Balance + PyG'!AG105</f>
        <v>0</v>
      </c>
      <c r="AH104" s="533">
        <f>+'Balance + PyG'!AH105</f>
        <v>0</v>
      </c>
      <c r="AI104" s="533">
        <f>+'Balance + PyG'!AI105</f>
        <v>0</v>
      </c>
      <c r="AJ104" s="533">
        <f>+'Balance + PyG'!AJ105</f>
        <v>0</v>
      </c>
      <c r="AK104" s="533">
        <f>+'Balance + PyG'!AK105</f>
        <v>0</v>
      </c>
      <c r="AL104" s="481">
        <f>+'Balance + PyG'!AL105</f>
        <v>0</v>
      </c>
    </row>
    <row r="105" spans="1:38" s="310" customFormat="1" x14ac:dyDescent="0.25">
      <c r="A105" s="520"/>
      <c r="B105" s="367" t="s">
        <v>51</v>
      </c>
      <c r="C105" s="521">
        <f>+'Balance + PyG'!C106</f>
        <v>0</v>
      </c>
      <c r="D105" s="369">
        <f>+'Balance + PyG'!D106</f>
        <v>0</v>
      </c>
      <c r="E105" s="377">
        <f>+'Balance + PyG'!E106</f>
        <v>0</v>
      </c>
      <c r="F105" s="377">
        <f>+'Balance + PyG'!F106</f>
        <v>0</v>
      </c>
      <c r="G105" s="377">
        <f>+'Balance + PyG'!G106</f>
        <v>0</v>
      </c>
      <c r="H105" s="377">
        <f>+'Balance + PyG'!H106</f>
        <v>0</v>
      </c>
      <c r="I105" s="377">
        <f>+'Balance + PyG'!I106</f>
        <v>0</v>
      </c>
      <c r="J105" s="377">
        <f>+'Balance + PyG'!J106</f>
        <v>0</v>
      </c>
      <c r="K105" s="377">
        <f>+'Balance + PyG'!K106</f>
        <v>0</v>
      </c>
      <c r="L105" s="377">
        <f>+'Balance + PyG'!L106</f>
        <v>0</v>
      </c>
      <c r="M105" s="377">
        <f>+'Balance + PyG'!M106</f>
        <v>0</v>
      </c>
      <c r="N105" s="377">
        <f>+'Balance + PyG'!N106</f>
        <v>0</v>
      </c>
      <c r="O105" s="377">
        <f>+'Balance + PyG'!O106</f>
        <v>0</v>
      </c>
      <c r="P105" s="377">
        <f>+'Balance + PyG'!P106</f>
        <v>0</v>
      </c>
      <c r="Q105" s="377">
        <f>+'Balance + PyG'!Q106</f>
        <v>0</v>
      </c>
      <c r="R105" s="377">
        <f>+'Balance + PyG'!R106</f>
        <v>0</v>
      </c>
      <c r="S105" s="533">
        <f>+'Balance + PyG'!S106</f>
        <v>0</v>
      </c>
      <c r="T105" s="533">
        <f>+'Balance + PyG'!T106</f>
        <v>0</v>
      </c>
      <c r="U105" s="533">
        <f>+'Balance + PyG'!U106</f>
        <v>0</v>
      </c>
      <c r="V105" s="533">
        <f>+'Balance + PyG'!V106</f>
        <v>0</v>
      </c>
      <c r="W105" s="533">
        <f>+'Balance + PyG'!W106</f>
        <v>0</v>
      </c>
      <c r="X105" s="533">
        <f>+'Balance + PyG'!X106</f>
        <v>0</v>
      </c>
      <c r="Y105" s="533">
        <f>+'Balance + PyG'!Y106</f>
        <v>0</v>
      </c>
      <c r="Z105" s="533">
        <f>+'Balance + PyG'!Z106</f>
        <v>0</v>
      </c>
      <c r="AA105" s="533">
        <f>+'Balance + PyG'!AA106</f>
        <v>0</v>
      </c>
      <c r="AB105" s="533">
        <f>+'Balance + PyG'!AB106</f>
        <v>0</v>
      </c>
      <c r="AC105" s="533">
        <f>+'Balance + PyG'!AC106</f>
        <v>0</v>
      </c>
      <c r="AD105" s="533">
        <f>+'Balance + PyG'!AD106</f>
        <v>0</v>
      </c>
      <c r="AE105" s="533">
        <f>+'Balance + PyG'!AE106</f>
        <v>0</v>
      </c>
      <c r="AF105" s="533">
        <f>+'Balance + PyG'!AF106</f>
        <v>0</v>
      </c>
      <c r="AG105" s="533">
        <f>+'Balance + PyG'!AG106</f>
        <v>0</v>
      </c>
      <c r="AH105" s="533">
        <f>+'Balance + PyG'!AH106</f>
        <v>0</v>
      </c>
      <c r="AI105" s="533">
        <f>+'Balance + PyG'!AI106</f>
        <v>0</v>
      </c>
      <c r="AJ105" s="533">
        <f>+'Balance + PyG'!AJ106</f>
        <v>0</v>
      </c>
      <c r="AK105" s="533">
        <f>+'Balance + PyG'!AK106</f>
        <v>0</v>
      </c>
      <c r="AL105" s="481">
        <f>+'Balance + PyG'!AL106</f>
        <v>0</v>
      </c>
    </row>
    <row r="106" spans="1:38" s="309" customFormat="1" ht="12.75" x14ac:dyDescent="0.2">
      <c r="A106" s="512"/>
      <c r="B106" s="373" t="s">
        <v>85</v>
      </c>
      <c r="C106" s="361">
        <f>+'Balance + PyG'!C107</f>
        <v>0</v>
      </c>
      <c r="D106" s="362">
        <f>+'Balance + PyG'!D107</f>
        <v>0</v>
      </c>
      <c r="E106" s="518">
        <f>+'Balance + PyG'!E107</f>
        <v>0</v>
      </c>
      <c r="F106" s="518">
        <f>+'Balance + PyG'!F107</f>
        <v>0</v>
      </c>
      <c r="G106" s="518">
        <f>+'Balance + PyG'!G107</f>
        <v>0</v>
      </c>
      <c r="H106" s="518">
        <f>+'Balance + PyG'!H107</f>
        <v>0</v>
      </c>
      <c r="I106" s="518">
        <f>+'Balance + PyG'!I107</f>
        <v>0</v>
      </c>
      <c r="J106" s="518">
        <f>+'Balance + PyG'!J107</f>
        <v>0</v>
      </c>
      <c r="K106" s="518">
        <f>+'Balance + PyG'!K107</f>
        <v>0</v>
      </c>
      <c r="L106" s="518">
        <f>+'Balance + PyG'!L107</f>
        <v>0</v>
      </c>
      <c r="M106" s="518">
        <f>+'Balance + PyG'!M107</f>
        <v>0</v>
      </c>
      <c r="N106" s="518">
        <f>+'Balance + PyG'!N107</f>
        <v>0</v>
      </c>
      <c r="O106" s="518">
        <f>+'Balance + PyG'!O107</f>
        <v>0</v>
      </c>
      <c r="P106" s="518">
        <f>+'Balance + PyG'!P107</f>
        <v>0</v>
      </c>
      <c r="Q106" s="518">
        <f>+'Balance + PyG'!Q107</f>
        <v>0</v>
      </c>
      <c r="R106" s="518">
        <f>+'Balance + PyG'!R107</f>
        <v>0</v>
      </c>
      <c r="S106" s="519">
        <f>+'Balance + PyG'!S107</f>
        <v>0</v>
      </c>
      <c r="T106" s="519">
        <f>+'Balance + PyG'!T107</f>
        <v>0</v>
      </c>
      <c r="U106" s="519">
        <f>+'Balance + PyG'!U107</f>
        <v>0</v>
      </c>
      <c r="V106" s="519">
        <f>+'Balance + PyG'!V107</f>
        <v>0</v>
      </c>
      <c r="W106" s="519">
        <f>+'Balance + PyG'!W107</f>
        <v>0</v>
      </c>
      <c r="X106" s="519">
        <f>+'Balance + PyG'!X107</f>
        <v>0</v>
      </c>
      <c r="Y106" s="519">
        <f>+'Balance + PyG'!Y107</f>
        <v>0</v>
      </c>
      <c r="Z106" s="519">
        <f>+'Balance + PyG'!Z107</f>
        <v>0</v>
      </c>
      <c r="AA106" s="519">
        <f>+'Balance + PyG'!AA107</f>
        <v>0</v>
      </c>
      <c r="AB106" s="519">
        <f>+'Balance + PyG'!AB107</f>
        <v>0</v>
      </c>
      <c r="AC106" s="519">
        <f>+'Balance + PyG'!AC107</f>
        <v>0</v>
      </c>
      <c r="AD106" s="519">
        <f>+'Balance + PyG'!AD107</f>
        <v>0</v>
      </c>
      <c r="AE106" s="519">
        <f>+'Balance + PyG'!AE107</f>
        <v>0</v>
      </c>
      <c r="AF106" s="519">
        <f>+'Balance + PyG'!AF107</f>
        <v>0</v>
      </c>
      <c r="AG106" s="519">
        <f>+'Balance + PyG'!AG107</f>
        <v>0</v>
      </c>
      <c r="AH106" s="519">
        <f>+'Balance + PyG'!AH107</f>
        <v>0</v>
      </c>
      <c r="AI106" s="519">
        <f>+'Balance + PyG'!AI107</f>
        <v>0</v>
      </c>
      <c r="AJ106" s="519">
        <f>+'Balance + PyG'!AJ107</f>
        <v>0</v>
      </c>
      <c r="AK106" s="519">
        <f>+'Balance + PyG'!AK107</f>
        <v>0</v>
      </c>
      <c r="AL106" s="472">
        <f>+'Balance + PyG'!AL107</f>
        <v>0</v>
      </c>
    </row>
    <row r="107" spans="1:38" s="309" customFormat="1" ht="12.75" x14ac:dyDescent="0.2">
      <c r="A107" s="512"/>
      <c r="B107" s="513" t="s">
        <v>87</v>
      </c>
      <c r="C107" s="357">
        <f>+'Balance + PyG'!C108</f>
        <v>0</v>
      </c>
      <c r="D107" s="358">
        <f>+'Balance + PyG'!D108</f>
        <v>0</v>
      </c>
      <c r="E107" s="518">
        <f>+'Balance + PyG'!E108</f>
        <v>0</v>
      </c>
      <c r="F107" s="518">
        <f>+'Balance + PyG'!F108</f>
        <v>0</v>
      </c>
      <c r="G107" s="518">
        <f>+'Balance + PyG'!G108</f>
        <v>0</v>
      </c>
      <c r="H107" s="518">
        <f>+'Balance + PyG'!H108</f>
        <v>0</v>
      </c>
      <c r="I107" s="518">
        <f>+'Balance + PyG'!I108</f>
        <v>0</v>
      </c>
      <c r="J107" s="518">
        <f>+'Balance + PyG'!J108</f>
        <v>0</v>
      </c>
      <c r="K107" s="518">
        <f>+'Balance + PyG'!K108</f>
        <v>0</v>
      </c>
      <c r="L107" s="518">
        <f>+'Balance + PyG'!L108</f>
        <v>0</v>
      </c>
      <c r="M107" s="518">
        <f>+'Balance + PyG'!M108</f>
        <v>0</v>
      </c>
      <c r="N107" s="518">
        <f>+'Balance + PyG'!N108</f>
        <v>0</v>
      </c>
      <c r="O107" s="518">
        <f>+'Balance + PyG'!O108</f>
        <v>0</v>
      </c>
      <c r="P107" s="518">
        <f>+'Balance + PyG'!P108</f>
        <v>0</v>
      </c>
      <c r="Q107" s="518">
        <f>+'Balance + PyG'!Q108</f>
        <v>0</v>
      </c>
      <c r="R107" s="518">
        <f>+'Balance + PyG'!R108</f>
        <v>0</v>
      </c>
      <c r="S107" s="519">
        <f>+'Balance + PyG'!S108</f>
        <v>0</v>
      </c>
      <c r="T107" s="519">
        <f>+'Balance + PyG'!T108</f>
        <v>0</v>
      </c>
      <c r="U107" s="519">
        <f>+'Balance + PyG'!U108</f>
        <v>0</v>
      </c>
      <c r="V107" s="519">
        <f>+'Balance + PyG'!V108</f>
        <v>0</v>
      </c>
      <c r="W107" s="519">
        <f>+'Balance + PyG'!W108</f>
        <v>0</v>
      </c>
      <c r="X107" s="519">
        <f>+'Balance + PyG'!X108</f>
        <v>0</v>
      </c>
      <c r="Y107" s="519">
        <f>+'Balance + PyG'!Y108</f>
        <v>0</v>
      </c>
      <c r="Z107" s="519">
        <f>+'Balance + PyG'!Z108</f>
        <v>0</v>
      </c>
      <c r="AA107" s="519">
        <f>+'Balance + PyG'!AA108</f>
        <v>0</v>
      </c>
      <c r="AB107" s="519">
        <f>+'Balance + PyG'!AB108</f>
        <v>0</v>
      </c>
      <c r="AC107" s="519">
        <f>+'Balance + PyG'!AC108</f>
        <v>0</v>
      </c>
      <c r="AD107" s="519">
        <f>+'Balance + PyG'!AD108</f>
        <v>0</v>
      </c>
      <c r="AE107" s="519">
        <f>+'Balance + PyG'!AE108</f>
        <v>0</v>
      </c>
      <c r="AF107" s="519">
        <f>+'Balance + PyG'!AF108</f>
        <v>0</v>
      </c>
      <c r="AG107" s="519">
        <f>+'Balance + PyG'!AG108</f>
        <v>0</v>
      </c>
      <c r="AH107" s="519">
        <f>+'Balance + PyG'!AH108</f>
        <v>0</v>
      </c>
      <c r="AI107" s="519">
        <f>+'Balance + PyG'!AI108</f>
        <v>0</v>
      </c>
      <c r="AJ107" s="519">
        <f>+'Balance + PyG'!AJ108</f>
        <v>0</v>
      </c>
      <c r="AK107" s="519">
        <f>+'Balance + PyG'!AK108</f>
        <v>0</v>
      </c>
      <c r="AL107" s="472">
        <f>+'Balance + PyG'!AL108</f>
        <v>0</v>
      </c>
    </row>
    <row r="108" spans="1:38" s="310" customFormat="1" x14ac:dyDescent="0.25">
      <c r="A108" s="520"/>
      <c r="B108" s="367" t="s">
        <v>52</v>
      </c>
      <c r="C108" s="521">
        <f>+'Balance + PyG'!C109</f>
        <v>0</v>
      </c>
      <c r="D108" s="369">
        <f>+'Balance + PyG'!D109</f>
        <v>0</v>
      </c>
      <c r="E108" s="377">
        <f>+'Balance + PyG'!E109</f>
        <v>0</v>
      </c>
      <c r="F108" s="377">
        <f>+'Balance + PyG'!F109</f>
        <v>0</v>
      </c>
      <c r="G108" s="377">
        <f>+'Balance + PyG'!G109</f>
        <v>0</v>
      </c>
      <c r="H108" s="377">
        <f>+'Balance + PyG'!H109</f>
        <v>0</v>
      </c>
      <c r="I108" s="377">
        <f>+'Balance + PyG'!I109</f>
        <v>0</v>
      </c>
      <c r="J108" s="377">
        <f>+'Balance + PyG'!J109</f>
        <v>0</v>
      </c>
      <c r="K108" s="377">
        <f>+'Balance + PyG'!K109</f>
        <v>0</v>
      </c>
      <c r="L108" s="377">
        <f>+'Balance + PyG'!L109</f>
        <v>0</v>
      </c>
      <c r="M108" s="377">
        <f>+'Balance + PyG'!M109</f>
        <v>0</v>
      </c>
      <c r="N108" s="377">
        <f>+'Balance + PyG'!N109</f>
        <v>0</v>
      </c>
      <c r="O108" s="377">
        <f>+'Balance + PyG'!O109</f>
        <v>0</v>
      </c>
      <c r="P108" s="377">
        <f>+'Balance + PyG'!P109</f>
        <v>0</v>
      </c>
      <c r="Q108" s="377">
        <f>+'Balance + PyG'!Q109</f>
        <v>0</v>
      </c>
      <c r="R108" s="377">
        <f>+'Balance + PyG'!R109</f>
        <v>0</v>
      </c>
      <c r="S108" s="533">
        <f>+'Balance + PyG'!S109</f>
        <v>0</v>
      </c>
      <c r="T108" s="533">
        <f>+'Balance + PyG'!T109</f>
        <v>0</v>
      </c>
      <c r="U108" s="533">
        <f>+'Balance + PyG'!U109</f>
        <v>0</v>
      </c>
      <c r="V108" s="533">
        <f>+'Balance + PyG'!V109</f>
        <v>0</v>
      </c>
      <c r="W108" s="533">
        <f>+'Balance + PyG'!W109</f>
        <v>0</v>
      </c>
      <c r="X108" s="533">
        <f>+'Balance + PyG'!X109</f>
        <v>0</v>
      </c>
      <c r="Y108" s="533">
        <f>+'Balance + PyG'!Y109</f>
        <v>0</v>
      </c>
      <c r="Z108" s="533">
        <f>+'Balance + PyG'!Z109</f>
        <v>0</v>
      </c>
      <c r="AA108" s="533">
        <f>+'Balance + PyG'!AA109</f>
        <v>0</v>
      </c>
      <c r="AB108" s="533">
        <f>+'Balance + PyG'!AB109</f>
        <v>0</v>
      </c>
      <c r="AC108" s="533">
        <f>+'Balance + PyG'!AC109</f>
        <v>0</v>
      </c>
      <c r="AD108" s="533">
        <f>+'Balance + PyG'!AD109</f>
        <v>0</v>
      </c>
      <c r="AE108" s="533">
        <f>+'Balance + PyG'!AE109</f>
        <v>0</v>
      </c>
      <c r="AF108" s="533">
        <f>+'Balance + PyG'!AF109</f>
        <v>0</v>
      </c>
      <c r="AG108" s="533">
        <f>+'Balance + PyG'!AG109</f>
        <v>0</v>
      </c>
      <c r="AH108" s="533">
        <f>+'Balance + PyG'!AH109</f>
        <v>0</v>
      </c>
      <c r="AI108" s="533">
        <f>+'Balance + PyG'!AI109</f>
        <v>0</v>
      </c>
      <c r="AJ108" s="533">
        <f>+'Balance + PyG'!AJ109</f>
        <v>0</v>
      </c>
      <c r="AK108" s="533">
        <f>+'Balance + PyG'!AK109</f>
        <v>0</v>
      </c>
      <c r="AL108" s="481">
        <f>+'Balance + PyG'!AL109</f>
        <v>0</v>
      </c>
    </row>
    <row r="109" spans="1:38" s="310" customFormat="1" x14ac:dyDescent="0.25">
      <c r="A109" s="520"/>
      <c r="B109" s="530" t="s">
        <v>86</v>
      </c>
      <c r="C109" s="531">
        <f>+'Balance + PyG'!C110</f>
        <v>0</v>
      </c>
      <c r="D109" s="532">
        <f>+'Balance + PyG'!D110</f>
        <v>0</v>
      </c>
      <c r="E109" s="377">
        <f>+'Balance + PyG'!E110</f>
        <v>0</v>
      </c>
      <c r="F109" s="377">
        <f>+'Balance + PyG'!F110</f>
        <v>0</v>
      </c>
      <c r="G109" s="377">
        <f>+'Balance + PyG'!G110</f>
        <v>0</v>
      </c>
      <c r="H109" s="377">
        <f>+'Balance + PyG'!H110</f>
        <v>0</v>
      </c>
      <c r="I109" s="377">
        <f>+'Balance + PyG'!I110</f>
        <v>0</v>
      </c>
      <c r="J109" s="377">
        <f>+'Balance + PyG'!J110</f>
        <v>0</v>
      </c>
      <c r="K109" s="377">
        <f>+'Balance + PyG'!K110</f>
        <v>0</v>
      </c>
      <c r="L109" s="377">
        <f>+'Balance + PyG'!L110</f>
        <v>0</v>
      </c>
      <c r="M109" s="377">
        <f>+'Balance + PyG'!M110</f>
        <v>0</v>
      </c>
      <c r="N109" s="377">
        <f>+'Balance + PyG'!N110</f>
        <v>0</v>
      </c>
      <c r="O109" s="377">
        <f>+'Balance + PyG'!O110</f>
        <v>0</v>
      </c>
      <c r="P109" s="377">
        <f>+'Balance + PyG'!P110</f>
        <v>0</v>
      </c>
      <c r="Q109" s="377">
        <f>+'Balance + PyG'!Q110</f>
        <v>0</v>
      </c>
      <c r="R109" s="377">
        <f>+'Balance + PyG'!R110</f>
        <v>0</v>
      </c>
      <c r="S109" s="533">
        <f>+'Balance + PyG'!S110</f>
        <v>0</v>
      </c>
      <c r="T109" s="533">
        <f>+'Balance + PyG'!T110</f>
        <v>0</v>
      </c>
      <c r="U109" s="533">
        <f>+'Balance + PyG'!U110</f>
        <v>0</v>
      </c>
      <c r="V109" s="533">
        <f>+'Balance + PyG'!V110</f>
        <v>0</v>
      </c>
      <c r="W109" s="533">
        <f>+'Balance + PyG'!W110</f>
        <v>0</v>
      </c>
      <c r="X109" s="533">
        <f>+'Balance + PyG'!X110</f>
        <v>0</v>
      </c>
      <c r="Y109" s="533">
        <f>+'Balance + PyG'!Y110</f>
        <v>0</v>
      </c>
      <c r="Z109" s="533">
        <f>+'Balance + PyG'!Z110</f>
        <v>0</v>
      </c>
      <c r="AA109" s="533">
        <f>+'Balance + PyG'!AA110</f>
        <v>0</v>
      </c>
      <c r="AB109" s="533">
        <f>+'Balance + PyG'!AB110</f>
        <v>0</v>
      </c>
      <c r="AC109" s="533">
        <f>+'Balance + PyG'!AC110</f>
        <v>0</v>
      </c>
      <c r="AD109" s="533">
        <f>+'Balance + PyG'!AD110</f>
        <v>0</v>
      </c>
      <c r="AE109" s="533">
        <f>+'Balance + PyG'!AE110</f>
        <v>0</v>
      </c>
      <c r="AF109" s="533">
        <f>+'Balance + PyG'!AF110</f>
        <v>0</v>
      </c>
      <c r="AG109" s="533">
        <f>+'Balance + PyG'!AG110</f>
        <v>0</v>
      </c>
      <c r="AH109" s="533">
        <f>+'Balance + PyG'!AH110</f>
        <v>0</v>
      </c>
      <c r="AI109" s="533">
        <f>+'Balance + PyG'!AI110</f>
        <v>0</v>
      </c>
      <c r="AJ109" s="533">
        <f>+'Balance + PyG'!AJ110</f>
        <v>0</v>
      </c>
      <c r="AK109" s="533">
        <f>+'Balance + PyG'!AK110</f>
        <v>0</v>
      </c>
      <c r="AL109" s="481">
        <f>+'Balance + PyG'!AL110</f>
        <v>0</v>
      </c>
    </row>
    <row r="110" spans="1:38" s="309" customFormat="1" ht="12.75" x14ac:dyDescent="0.2">
      <c r="A110" s="512"/>
      <c r="B110" s="513" t="s">
        <v>84</v>
      </c>
      <c r="C110" s="357">
        <f>+'Balance + PyG'!C111</f>
        <v>0</v>
      </c>
      <c r="D110" s="358">
        <f>+'Balance + PyG'!D111</f>
        <v>0</v>
      </c>
      <c r="E110" s="518">
        <f>+'Balance + PyG'!E111</f>
        <v>0</v>
      </c>
      <c r="F110" s="518">
        <f>+'Balance + PyG'!F111</f>
        <v>0</v>
      </c>
      <c r="G110" s="518">
        <f>+'Balance + PyG'!G111</f>
        <v>0</v>
      </c>
      <c r="H110" s="518">
        <f>+'Balance + PyG'!H111</f>
        <v>0</v>
      </c>
      <c r="I110" s="518">
        <f>+'Balance + PyG'!I111</f>
        <v>0</v>
      </c>
      <c r="J110" s="518">
        <f>+'Balance + PyG'!J111</f>
        <v>0</v>
      </c>
      <c r="K110" s="518">
        <f>+'Balance + PyG'!K111</f>
        <v>0</v>
      </c>
      <c r="L110" s="518">
        <f>+'Balance + PyG'!L111</f>
        <v>0</v>
      </c>
      <c r="M110" s="518">
        <f>+'Balance + PyG'!M111</f>
        <v>0</v>
      </c>
      <c r="N110" s="518">
        <f>+'Balance + PyG'!N111</f>
        <v>0</v>
      </c>
      <c r="O110" s="518">
        <f>+'Balance + PyG'!O111</f>
        <v>0</v>
      </c>
      <c r="P110" s="518">
        <f>+'Balance + PyG'!P111</f>
        <v>0</v>
      </c>
      <c r="Q110" s="518">
        <f>+'Balance + PyG'!Q111</f>
        <v>0</v>
      </c>
      <c r="R110" s="518">
        <f>+'Balance + PyG'!R111</f>
        <v>0</v>
      </c>
      <c r="S110" s="519">
        <f>+'Balance + PyG'!S111</f>
        <v>0</v>
      </c>
      <c r="T110" s="519">
        <f>+'Balance + PyG'!T111</f>
        <v>0</v>
      </c>
      <c r="U110" s="519">
        <f>+'Balance + PyG'!U111</f>
        <v>0</v>
      </c>
      <c r="V110" s="519">
        <f>+'Balance + PyG'!V111</f>
        <v>0</v>
      </c>
      <c r="W110" s="519">
        <f>+'Balance + PyG'!W111</f>
        <v>0</v>
      </c>
      <c r="X110" s="519">
        <f>+'Balance + PyG'!X111</f>
        <v>0</v>
      </c>
      <c r="Y110" s="519">
        <f>+'Balance + PyG'!Y111</f>
        <v>0</v>
      </c>
      <c r="Z110" s="519">
        <f>+'Balance + PyG'!Z111</f>
        <v>0</v>
      </c>
      <c r="AA110" s="519">
        <f>+'Balance + PyG'!AA111</f>
        <v>0</v>
      </c>
      <c r="AB110" s="519">
        <f>+'Balance + PyG'!AB111</f>
        <v>0</v>
      </c>
      <c r="AC110" s="519">
        <f>+'Balance + PyG'!AC111</f>
        <v>0</v>
      </c>
      <c r="AD110" s="519">
        <f>+'Balance + PyG'!AD111</f>
        <v>0</v>
      </c>
      <c r="AE110" s="519">
        <f>+'Balance + PyG'!AE111</f>
        <v>0</v>
      </c>
      <c r="AF110" s="519">
        <f>+'Balance + PyG'!AF111</f>
        <v>0</v>
      </c>
      <c r="AG110" s="519">
        <f>+'Balance + PyG'!AG111</f>
        <v>0</v>
      </c>
      <c r="AH110" s="519">
        <f>+'Balance + PyG'!AH111</f>
        <v>0</v>
      </c>
      <c r="AI110" s="519">
        <f>+'Balance + PyG'!AI111</f>
        <v>0</v>
      </c>
      <c r="AJ110" s="519">
        <f>+'Balance + PyG'!AJ111</f>
        <v>0</v>
      </c>
      <c r="AK110" s="519">
        <f>+'Balance + PyG'!AK111</f>
        <v>0</v>
      </c>
      <c r="AL110" s="472">
        <f>+'Balance + PyG'!AL111</f>
        <v>0</v>
      </c>
    </row>
    <row r="111" spans="1:38" s="309" customFormat="1" ht="12.75" x14ac:dyDescent="0.2">
      <c r="A111" s="512"/>
      <c r="B111" s="513" t="s">
        <v>53</v>
      </c>
      <c r="C111" s="357">
        <f>+'Balance + PyG'!C112</f>
        <v>0</v>
      </c>
      <c r="D111" s="358">
        <f>+'Balance + PyG'!D112</f>
        <v>0</v>
      </c>
      <c r="E111" s="518">
        <f>+'Balance + PyG'!E112</f>
        <v>0</v>
      </c>
      <c r="F111" s="518">
        <f>+'Balance + PyG'!F112</f>
        <v>0</v>
      </c>
      <c r="G111" s="518">
        <f>+'Balance + PyG'!G112</f>
        <v>0</v>
      </c>
      <c r="H111" s="518">
        <f>+'Balance + PyG'!H112</f>
        <v>0</v>
      </c>
      <c r="I111" s="518">
        <f>+'Balance + PyG'!I112</f>
        <v>0</v>
      </c>
      <c r="J111" s="518">
        <f>+'Balance + PyG'!J112</f>
        <v>0</v>
      </c>
      <c r="K111" s="518">
        <f>+'Balance + PyG'!K112</f>
        <v>0</v>
      </c>
      <c r="L111" s="518">
        <f>+'Balance + PyG'!L112</f>
        <v>0</v>
      </c>
      <c r="M111" s="518">
        <f>+'Balance + PyG'!M112</f>
        <v>0</v>
      </c>
      <c r="N111" s="518">
        <f>+'Balance + PyG'!N112</f>
        <v>0</v>
      </c>
      <c r="O111" s="518">
        <f>+'Balance + PyG'!O112</f>
        <v>0</v>
      </c>
      <c r="P111" s="518">
        <f>+'Balance + PyG'!P112</f>
        <v>0</v>
      </c>
      <c r="Q111" s="518">
        <f>+'Balance + PyG'!Q112</f>
        <v>0</v>
      </c>
      <c r="R111" s="518">
        <f>+'Balance + PyG'!R112</f>
        <v>0</v>
      </c>
      <c r="S111" s="519">
        <f>+'Balance + PyG'!S112</f>
        <v>0</v>
      </c>
      <c r="T111" s="519">
        <f>+'Balance + PyG'!T112</f>
        <v>0</v>
      </c>
      <c r="U111" s="519">
        <f>+'Balance + PyG'!U112</f>
        <v>0</v>
      </c>
      <c r="V111" s="519">
        <f>+'Balance + PyG'!V112</f>
        <v>0</v>
      </c>
      <c r="W111" s="519">
        <f>+'Balance + PyG'!W112</f>
        <v>0</v>
      </c>
      <c r="X111" s="519">
        <f>+'Balance + PyG'!X112</f>
        <v>0</v>
      </c>
      <c r="Y111" s="519">
        <f>+'Balance + PyG'!Y112</f>
        <v>0</v>
      </c>
      <c r="Z111" s="519">
        <f>+'Balance + PyG'!Z112</f>
        <v>0</v>
      </c>
      <c r="AA111" s="519">
        <f>+'Balance + PyG'!AA112</f>
        <v>0</v>
      </c>
      <c r="AB111" s="519">
        <f>+'Balance + PyG'!AB112</f>
        <v>0</v>
      </c>
      <c r="AC111" s="519">
        <f>+'Balance + PyG'!AC112</f>
        <v>0</v>
      </c>
      <c r="AD111" s="519">
        <f>+'Balance + PyG'!AD112</f>
        <v>0</v>
      </c>
      <c r="AE111" s="519">
        <f>+'Balance + PyG'!AE112</f>
        <v>0</v>
      </c>
      <c r="AF111" s="519">
        <f>+'Balance + PyG'!AF112</f>
        <v>0</v>
      </c>
      <c r="AG111" s="519">
        <f>+'Balance + PyG'!AG112</f>
        <v>0</v>
      </c>
      <c r="AH111" s="519">
        <f>+'Balance + PyG'!AH112</f>
        <v>0</v>
      </c>
      <c r="AI111" s="519">
        <f>+'Balance + PyG'!AI112</f>
        <v>0</v>
      </c>
      <c r="AJ111" s="519">
        <f>+'Balance + PyG'!AJ112</f>
        <v>0</v>
      </c>
      <c r="AK111" s="519">
        <f>+'Balance + PyG'!AK112</f>
        <v>0</v>
      </c>
      <c r="AL111" s="472">
        <f>+'Balance + PyG'!AL112</f>
        <v>0</v>
      </c>
    </row>
    <row r="112" spans="1:38" s="309" customFormat="1" ht="12.75" x14ac:dyDescent="0.2">
      <c r="A112" s="512"/>
      <c r="B112" s="513" t="s">
        <v>54</v>
      </c>
      <c r="C112" s="357">
        <f>+'Balance + PyG'!C113</f>
        <v>0</v>
      </c>
      <c r="D112" s="358">
        <f>+'Balance + PyG'!D113</f>
        <v>0</v>
      </c>
      <c r="E112" s="518">
        <f>+'Balance + PyG'!E113</f>
        <v>0</v>
      </c>
      <c r="F112" s="518">
        <f>+'Balance + PyG'!F113</f>
        <v>0</v>
      </c>
      <c r="G112" s="518">
        <f>+'Balance + PyG'!G113</f>
        <v>0</v>
      </c>
      <c r="H112" s="518">
        <f>+'Balance + PyG'!H113</f>
        <v>0</v>
      </c>
      <c r="I112" s="518">
        <f>+'Balance + PyG'!I113</f>
        <v>0</v>
      </c>
      <c r="J112" s="518">
        <f>+'Balance + PyG'!J113</f>
        <v>0</v>
      </c>
      <c r="K112" s="518">
        <f>+'Balance + PyG'!K113</f>
        <v>0</v>
      </c>
      <c r="L112" s="518">
        <f>+'Balance + PyG'!L113</f>
        <v>0</v>
      </c>
      <c r="M112" s="518">
        <f>+'Balance + PyG'!M113</f>
        <v>0</v>
      </c>
      <c r="N112" s="518">
        <f>+'Balance + PyG'!N113</f>
        <v>0</v>
      </c>
      <c r="O112" s="518">
        <f>+'Balance + PyG'!O113</f>
        <v>0</v>
      </c>
      <c r="P112" s="518">
        <f>+'Balance + PyG'!P113</f>
        <v>0</v>
      </c>
      <c r="Q112" s="518">
        <f>+'Balance + PyG'!Q113</f>
        <v>0</v>
      </c>
      <c r="R112" s="518">
        <f>+'Balance + PyG'!R113</f>
        <v>0</v>
      </c>
      <c r="S112" s="519">
        <f>+'Balance + PyG'!S113</f>
        <v>0</v>
      </c>
      <c r="T112" s="519">
        <f>+'Balance + PyG'!T113</f>
        <v>0</v>
      </c>
      <c r="U112" s="519">
        <f>+'Balance + PyG'!U113</f>
        <v>0</v>
      </c>
      <c r="V112" s="519">
        <f>+'Balance + PyG'!V113</f>
        <v>0</v>
      </c>
      <c r="W112" s="519">
        <f>+'Balance + PyG'!W113</f>
        <v>0</v>
      </c>
      <c r="X112" s="519">
        <f>+'Balance + PyG'!X113</f>
        <v>0</v>
      </c>
      <c r="Y112" s="519">
        <f>+'Balance + PyG'!Y113</f>
        <v>0</v>
      </c>
      <c r="Z112" s="519">
        <f>+'Balance + PyG'!Z113</f>
        <v>0</v>
      </c>
      <c r="AA112" s="519">
        <f>+'Balance + PyG'!AA113</f>
        <v>0</v>
      </c>
      <c r="AB112" s="519">
        <f>+'Balance + PyG'!AB113</f>
        <v>0</v>
      </c>
      <c r="AC112" s="519">
        <f>+'Balance + PyG'!AC113</f>
        <v>0</v>
      </c>
      <c r="AD112" s="519">
        <f>+'Balance + PyG'!AD113</f>
        <v>0</v>
      </c>
      <c r="AE112" s="519">
        <f>+'Balance + PyG'!AE113</f>
        <v>0</v>
      </c>
      <c r="AF112" s="519">
        <f>+'Balance + PyG'!AF113</f>
        <v>0</v>
      </c>
      <c r="AG112" s="519">
        <f>+'Balance + PyG'!AG113</f>
        <v>0</v>
      </c>
      <c r="AH112" s="519">
        <f>+'Balance + PyG'!AH113</f>
        <v>0</v>
      </c>
      <c r="AI112" s="519">
        <f>+'Balance + PyG'!AI113</f>
        <v>0</v>
      </c>
      <c r="AJ112" s="519">
        <f>+'Balance + PyG'!AJ113</f>
        <v>0</v>
      </c>
      <c r="AK112" s="519">
        <f>+'Balance + PyG'!AK113</f>
        <v>0</v>
      </c>
      <c r="AL112" s="472">
        <f>+'Balance + PyG'!AL113</f>
        <v>0</v>
      </c>
    </row>
    <row r="113" spans="1:38" s="309" customFormat="1" ht="12.75" x14ac:dyDescent="0.2">
      <c r="A113" s="512"/>
      <c r="B113" s="373" t="s">
        <v>55</v>
      </c>
      <c r="C113" s="361">
        <f>+'Balance + PyG'!C114</f>
        <v>0</v>
      </c>
      <c r="D113" s="362">
        <f>+'Balance + PyG'!D114</f>
        <v>0</v>
      </c>
      <c r="E113" s="518">
        <f>+'Balance + PyG'!E114</f>
        <v>0</v>
      </c>
      <c r="F113" s="518">
        <f>+'Balance + PyG'!F114</f>
        <v>0</v>
      </c>
      <c r="G113" s="518">
        <f>+'Balance + PyG'!G114</f>
        <v>0</v>
      </c>
      <c r="H113" s="518">
        <f>+'Balance + PyG'!H114</f>
        <v>0</v>
      </c>
      <c r="I113" s="518">
        <f>+'Balance + PyG'!I114</f>
        <v>0</v>
      </c>
      <c r="J113" s="518">
        <f>+'Balance + PyG'!J114</f>
        <v>0</v>
      </c>
      <c r="K113" s="518">
        <f>+'Balance + PyG'!K114</f>
        <v>0</v>
      </c>
      <c r="L113" s="518">
        <f>+'Balance + PyG'!L114</f>
        <v>0</v>
      </c>
      <c r="M113" s="518">
        <f>+'Balance + PyG'!M114</f>
        <v>0</v>
      </c>
      <c r="N113" s="518">
        <f>+'Balance + PyG'!N114</f>
        <v>0</v>
      </c>
      <c r="O113" s="518">
        <f>+'Balance + PyG'!O114</f>
        <v>0</v>
      </c>
      <c r="P113" s="518">
        <f>+'Balance + PyG'!P114</f>
        <v>0</v>
      </c>
      <c r="Q113" s="518">
        <f>+'Balance + PyG'!Q114</f>
        <v>0</v>
      </c>
      <c r="R113" s="518">
        <f>+'Balance + PyG'!R114</f>
        <v>0</v>
      </c>
      <c r="S113" s="519">
        <f>+'Balance + PyG'!S114</f>
        <v>0</v>
      </c>
      <c r="T113" s="519">
        <f>+'Balance + PyG'!T114</f>
        <v>0</v>
      </c>
      <c r="U113" s="519">
        <f>+'Balance + PyG'!U114</f>
        <v>0</v>
      </c>
      <c r="V113" s="519">
        <f>+'Balance + PyG'!V114</f>
        <v>0</v>
      </c>
      <c r="W113" s="519">
        <f>+'Balance + PyG'!W114</f>
        <v>0</v>
      </c>
      <c r="X113" s="519">
        <f>+'Balance + PyG'!X114</f>
        <v>0</v>
      </c>
      <c r="Y113" s="519">
        <f>+'Balance + PyG'!Y114</f>
        <v>0</v>
      </c>
      <c r="Z113" s="519">
        <f>+'Balance + PyG'!Z114</f>
        <v>0</v>
      </c>
      <c r="AA113" s="519">
        <f>+'Balance + PyG'!AA114</f>
        <v>0</v>
      </c>
      <c r="AB113" s="519">
        <f>+'Balance + PyG'!AB114</f>
        <v>0</v>
      </c>
      <c r="AC113" s="519">
        <f>+'Balance + PyG'!AC114</f>
        <v>0</v>
      </c>
      <c r="AD113" s="519">
        <f>+'Balance + PyG'!AD114</f>
        <v>0</v>
      </c>
      <c r="AE113" s="519">
        <f>+'Balance + PyG'!AE114</f>
        <v>0</v>
      </c>
      <c r="AF113" s="519">
        <f>+'Balance + PyG'!AF114</f>
        <v>0</v>
      </c>
      <c r="AG113" s="519">
        <f>+'Balance + PyG'!AG114</f>
        <v>0</v>
      </c>
      <c r="AH113" s="519">
        <f>+'Balance + PyG'!AH114</f>
        <v>0</v>
      </c>
      <c r="AI113" s="519">
        <f>+'Balance + PyG'!AI114</f>
        <v>0</v>
      </c>
      <c r="AJ113" s="519">
        <f>+'Balance + PyG'!AJ114</f>
        <v>0</v>
      </c>
      <c r="AK113" s="519">
        <f>+'Balance + PyG'!AK114</f>
        <v>0</v>
      </c>
      <c r="AL113" s="472">
        <f>+'Balance + PyG'!AL114</f>
        <v>0</v>
      </c>
    </row>
    <row r="114" spans="1:38" s="309" customFormat="1" ht="12.75" x14ac:dyDescent="0.2">
      <c r="A114" s="512"/>
      <c r="B114" s="513" t="s">
        <v>83</v>
      </c>
      <c r="C114" s="357">
        <f>+'Balance + PyG'!C115</f>
        <v>0</v>
      </c>
      <c r="D114" s="358">
        <f>+'Balance + PyG'!D115</f>
        <v>0</v>
      </c>
      <c r="E114" s="518">
        <f>+'Balance + PyG'!E115</f>
        <v>0</v>
      </c>
      <c r="F114" s="518">
        <f>+'Balance + PyG'!F115</f>
        <v>0</v>
      </c>
      <c r="G114" s="518">
        <f>+'Balance + PyG'!G115</f>
        <v>0</v>
      </c>
      <c r="H114" s="518">
        <f>+'Balance + PyG'!H115</f>
        <v>0</v>
      </c>
      <c r="I114" s="518">
        <f>+'Balance + PyG'!I115</f>
        <v>0</v>
      </c>
      <c r="J114" s="518">
        <f>+'Balance + PyG'!J115</f>
        <v>0</v>
      </c>
      <c r="K114" s="518">
        <f>+'Balance + PyG'!K115</f>
        <v>0</v>
      </c>
      <c r="L114" s="518">
        <f>+'Balance + PyG'!L115</f>
        <v>0</v>
      </c>
      <c r="M114" s="518">
        <f>+'Balance + PyG'!M115</f>
        <v>0</v>
      </c>
      <c r="N114" s="518">
        <f>+'Balance + PyG'!N115</f>
        <v>0</v>
      </c>
      <c r="O114" s="518">
        <f>+'Balance + PyG'!O115</f>
        <v>0</v>
      </c>
      <c r="P114" s="518">
        <f>+'Balance + PyG'!P115</f>
        <v>0</v>
      </c>
      <c r="Q114" s="518">
        <f>+'Balance + PyG'!Q115</f>
        <v>0</v>
      </c>
      <c r="R114" s="518">
        <f>+'Balance + PyG'!R115</f>
        <v>0</v>
      </c>
      <c r="S114" s="519">
        <f>+'Balance + PyG'!S115</f>
        <v>0</v>
      </c>
      <c r="T114" s="519">
        <f>+'Balance + PyG'!T115</f>
        <v>0</v>
      </c>
      <c r="U114" s="519">
        <f>+'Balance + PyG'!U115</f>
        <v>0</v>
      </c>
      <c r="V114" s="519">
        <f>+'Balance + PyG'!V115</f>
        <v>0</v>
      </c>
      <c r="W114" s="519">
        <f>+'Balance + PyG'!W115</f>
        <v>0</v>
      </c>
      <c r="X114" s="519">
        <f>+'Balance + PyG'!X115</f>
        <v>0</v>
      </c>
      <c r="Y114" s="519">
        <f>+'Balance + PyG'!Y115</f>
        <v>0</v>
      </c>
      <c r="Z114" s="519">
        <f>+'Balance + PyG'!Z115</f>
        <v>0</v>
      </c>
      <c r="AA114" s="519">
        <f>+'Balance + PyG'!AA115</f>
        <v>0</v>
      </c>
      <c r="AB114" s="519">
        <f>+'Balance + PyG'!AB115</f>
        <v>0</v>
      </c>
      <c r="AC114" s="519">
        <f>+'Balance + PyG'!AC115</f>
        <v>0</v>
      </c>
      <c r="AD114" s="519">
        <f>+'Balance + PyG'!AD115</f>
        <v>0</v>
      </c>
      <c r="AE114" s="519">
        <f>+'Balance + PyG'!AE115</f>
        <v>0</v>
      </c>
      <c r="AF114" s="519">
        <f>+'Balance + PyG'!AF115</f>
        <v>0</v>
      </c>
      <c r="AG114" s="519">
        <f>+'Balance + PyG'!AG115</f>
        <v>0</v>
      </c>
      <c r="AH114" s="519">
        <f>+'Balance + PyG'!AH115</f>
        <v>0</v>
      </c>
      <c r="AI114" s="519">
        <f>+'Balance + PyG'!AI115</f>
        <v>0</v>
      </c>
      <c r="AJ114" s="519">
        <f>+'Balance + PyG'!AJ115</f>
        <v>0</v>
      </c>
      <c r="AK114" s="519">
        <f>+'Balance + PyG'!AK115</f>
        <v>0</v>
      </c>
      <c r="AL114" s="472">
        <f>+'Balance + PyG'!AL115</f>
        <v>0</v>
      </c>
    </row>
    <row r="115" spans="1:38" s="309" customFormat="1" ht="25.5" x14ac:dyDescent="0.2">
      <c r="A115" s="512"/>
      <c r="B115" s="373" t="s">
        <v>56</v>
      </c>
      <c r="C115" s="361">
        <f>+'Balance + PyG'!C116</f>
        <v>0</v>
      </c>
      <c r="D115" s="362">
        <f>+'Balance + PyG'!D116</f>
        <v>0</v>
      </c>
      <c r="E115" s="518">
        <f>+'Balance + PyG'!E116</f>
        <v>0</v>
      </c>
      <c r="F115" s="518">
        <f>+'Balance + PyG'!F116</f>
        <v>0</v>
      </c>
      <c r="G115" s="518">
        <f>+'Balance + PyG'!G116</f>
        <v>0</v>
      </c>
      <c r="H115" s="518">
        <f>+'Balance + PyG'!H116</f>
        <v>0</v>
      </c>
      <c r="I115" s="518">
        <f>+'Balance + PyG'!I116</f>
        <v>0</v>
      </c>
      <c r="J115" s="518">
        <f>+'Balance + PyG'!J116</f>
        <v>0</v>
      </c>
      <c r="K115" s="518">
        <f>+'Balance + PyG'!K116</f>
        <v>0</v>
      </c>
      <c r="L115" s="518">
        <f>+'Balance + PyG'!L116</f>
        <v>0</v>
      </c>
      <c r="M115" s="518">
        <f>+'Balance + PyG'!M116</f>
        <v>0</v>
      </c>
      <c r="N115" s="518">
        <f>+'Balance + PyG'!N116</f>
        <v>0</v>
      </c>
      <c r="O115" s="518">
        <f>+'Balance + PyG'!O116</f>
        <v>0</v>
      </c>
      <c r="P115" s="518">
        <f>+'Balance + PyG'!P116</f>
        <v>0</v>
      </c>
      <c r="Q115" s="518">
        <f>+'Balance + PyG'!Q116</f>
        <v>0</v>
      </c>
      <c r="R115" s="518">
        <f>+'Balance + PyG'!R116</f>
        <v>0</v>
      </c>
      <c r="S115" s="519">
        <f>+'Balance + PyG'!S116</f>
        <v>0</v>
      </c>
      <c r="T115" s="519">
        <f>+'Balance + PyG'!T116</f>
        <v>0</v>
      </c>
      <c r="U115" s="519">
        <f>+'Balance + PyG'!U116</f>
        <v>0</v>
      </c>
      <c r="V115" s="519">
        <f>+'Balance + PyG'!V116</f>
        <v>0</v>
      </c>
      <c r="W115" s="519">
        <f>+'Balance + PyG'!W116</f>
        <v>0</v>
      </c>
      <c r="X115" s="519">
        <f>+'Balance + PyG'!X116</f>
        <v>0</v>
      </c>
      <c r="Y115" s="519">
        <f>+'Balance + PyG'!Y116</f>
        <v>0</v>
      </c>
      <c r="Z115" s="519">
        <f>+'Balance + PyG'!Z116</f>
        <v>0</v>
      </c>
      <c r="AA115" s="519">
        <f>+'Balance + PyG'!AA116</f>
        <v>0</v>
      </c>
      <c r="AB115" s="519">
        <f>+'Balance + PyG'!AB116</f>
        <v>0</v>
      </c>
      <c r="AC115" s="519">
        <f>+'Balance + PyG'!AC116</f>
        <v>0</v>
      </c>
      <c r="AD115" s="519">
        <f>+'Balance + PyG'!AD116</f>
        <v>0</v>
      </c>
      <c r="AE115" s="519">
        <f>+'Balance + PyG'!AE116</f>
        <v>0</v>
      </c>
      <c r="AF115" s="519">
        <f>+'Balance + PyG'!AF116</f>
        <v>0</v>
      </c>
      <c r="AG115" s="519">
        <f>+'Balance + PyG'!AG116</f>
        <v>0</v>
      </c>
      <c r="AH115" s="519">
        <f>+'Balance + PyG'!AH116</f>
        <v>0</v>
      </c>
      <c r="AI115" s="519">
        <f>+'Balance + PyG'!AI116</f>
        <v>0</v>
      </c>
      <c r="AJ115" s="519">
        <f>+'Balance + PyG'!AJ116</f>
        <v>0</v>
      </c>
      <c r="AK115" s="519">
        <f>+'Balance + PyG'!AK116</f>
        <v>0</v>
      </c>
      <c r="AL115" s="472">
        <f>+'Balance + PyG'!AL116</f>
        <v>0</v>
      </c>
    </row>
    <row r="116" spans="1:38" s="49" customFormat="1" x14ac:dyDescent="0.25">
      <c r="A116" s="506"/>
      <c r="B116" s="367"/>
      <c r="C116" s="521"/>
      <c r="D116" s="369"/>
      <c r="E116" s="370"/>
      <c r="F116" s="370"/>
      <c r="G116" s="370"/>
      <c r="H116" s="370"/>
      <c r="I116" s="370"/>
      <c r="J116" s="370"/>
      <c r="K116" s="370"/>
      <c r="L116" s="370"/>
      <c r="M116" s="370"/>
      <c r="N116" s="370"/>
      <c r="O116" s="370"/>
      <c r="P116" s="370"/>
      <c r="Q116" s="370"/>
      <c r="R116" s="370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  <c r="AL116" s="467"/>
    </row>
    <row r="117" spans="1:38" s="145" customFormat="1" ht="12.75" x14ac:dyDescent="0.2">
      <c r="A117" s="528"/>
      <c r="B117" s="374" t="s">
        <v>57</v>
      </c>
      <c r="C117" s="363">
        <f>+'Balance + PyG'!C118</f>
        <v>0</v>
      </c>
      <c r="D117" s="364">
        <f>+'Balance + PyG'!D118</f>
        <v>0</v>
      </c>
      <c r="E117" s="365">
        <f>+'Balance + PyG'!E118</f>
        <v>0</v>
      </c>
      <c r="F117" s="365">
        <f>+'Balance + PyG'!F118</f>
        <v>0</v>
      </c>
      <c r="G117" s="365">
        <f>+'Balance + PyG'!G118</f>
        <v>0</v>
      </c>
      <c r="H117" s="365">
        <f>+'Balance + PyG'!H118</f>
        <v>0</v>
      </c>
      <c r="I117" s="365">
        <f>+'Balance + PyG'!I118</f>
        <v>0</v>
      </c>
      <c r="J117" s="365">
        <f>+'Balance + PyG'!J118</f>
        <v>0</v>
      </c>
      <c r="K117" s="365">
        <f>+'Balance + PyG'!K118</f>
        <v>0</v>
      </c>
      <c r="L117" s="365">
        <f>+'Balance + PyG'!L118</f>
        <v>0</v>
      </c>
      <c r="M117" s="365">
        <f>+'Balance + PyG'!M118</f>
        <v>0</v>
      </c>
      <c r="N117" s="365">
        <f>+'Balance + PyG'!N118</f>
        <v>0</v>
      </c>
      <c r="O117" s="365">
        <f>+'Balance + PyG'!O118</f>
        <v>0</v>
      </c>
      <c r="P117" s="365">
        <f>+'Balance + PyG'!P118</f>
        <v>0</v>
      </c>
      <c r="Q117" s="365">
        <f>+'Balance + PyG'!Q118</f>
        <v>0</v>
      </c>
      <c r="R117" s="365">
        <f>+'Balance + PyG'!R118</f>
        <v>0</v>
      </c>
      <c r="S117" s="529">
        <f>+'Balance + PyG'!S118</f>
        <v>0</v>
      </c>
      <c r="T117" s="529">
        <f>+'Balance + PyG'!T118</f>
        <v>0</v>
      </c>
      <c r="U117" s="529">
        <f>+'Balance + PyG'!U118</f>
        <v>0</v>
      </c>
      <c r="V117" s="529">
        <f>+'Balance + PyG'!V118</f>
        <v>0</v>
      </c>
      <c r="W117" s="529">
        <f>+'Balance + PyG'!W118</f>
        <v>0</v>
      </c>
      <c r="X117" s="529">
        <f>+'Balance + PyG'!X118</f>
        <v>0</v>
      </c>
      <c r="Y117" s="529">
        <f>+'Balance + PyG'!Y118</f>
        <v>0</v>
      </c>
      <c r="Z117" s="529">
        <f>+'Balance + PyG'!Z118</f>
        <v>0</v>
      </c>
      <c r="AA117" s="529">
        <f>+'Balance + PyG'!AA118</f>
        <v>0</v>
      </c>
      <c r="AB117" s="529">
        <f>+'Balance + PyG'!AB118</f>
        <v>0</v>
      </c>
      <c r="AC117" s="529">
        <f>+'Balance + PyG'!AC118</f>
        <v>0</v>
      </c>
      <c r="AD117" s="529">
        <f>+'Balance + PyG'!AD118</f>
        <v>0</v>
      </c>
      <c r="AE117" s="529">
        <f>+'Balance + PyG'!AE118</f>
        <v>0</v>
      </c>
      <c r="AF117" s="529">
        <f>+'Balance + PyG'!AF118</f>
        <v>0</v>
      </c>
      <c r="AG117" s="529">
        <f>+'Balance + PyG'!AG118</f>
        <v>0</v>
      </c>
      <c r="AH117" s="529">
        <f>+'Balance + PyG'!AH118</f>
        <v>0</v>
      </c>
      <c r="AI117" s="529">
        <f>+'Balance + PyG'!AI118</f>
        <v>0</v>
      </c>
      <c r="AJ117" s="529">
        <f>+'Balance + PyG'!AJ118</f>
        <v>0</v>
      </c>
      <c r="AK117" s="529">
        <f>+'Balance + PyG'!AK118</f>
        <v>0</v>
      </c>
      <c r="AL117" s="477">
        <f>+'Balance + PyG'!AL118</f>
        <v>0</v>
      </c>
    </row>
    <row r="118" spans="1:38" s="309" customFormat="1" ht="12.75" x14ac:dyDescent="0.2">
      <c r="A118" s="512"/>
      <c r="B118" s="513" t="s">
        <v>58</v>
      </c>
      <c r="C118" s="514">
        <f>+'Balance + PyG'!C119</f>
        <v>0</v>
      </c>
      <c r="D118" s="515">
        <f>+'Balance + PyG'!D119</f>
        <v>0</v>
      </c>
      <c r="E118" s="519">
        <f>+'Balance + PyG'!E119</f>
        <v>0</v>
      </c>
      <c r="F118" s="519">
        <f>+'Balance + PyG'!F119</f>
        <v>0</v>
      </c>
      <c r="G118" s="519">
        <f>+'Balance + PyG'!G119</f>
        <v>0</v>
      </c>
      <c r="H118" s="519">
        <f>+'Balance + PyG'!H119</f>
        <v>0</v>
      </c>
      <c r="I118" s="519">
        <f>+'Balance + PyG'!I119</f>
        <v>0</v>
      </c>
      <c r="J118" s="519">
        <f>+'Balance + PyG'!J119</f>
        <v>0</v>
      </c>
      <c r="K118" s="519">
        <f>+'Balance + PyG'!K119</f>
        <v>0</v>
      </c>
      <c r="L118" s="519">
        <f>+'Balance + PyG'!L119</f>
        <v>0</v>
      </c>
      <c r="M118" s="519">
        <f>+'Balance + PyG'!M119</f>
        <v>0</v>
      </c>
      <c r="N118" s="519">
        <f>+'Balance + PyG'!N119</f>
        <v>0</v>
      </c>
      <c r="O118" s="519">
        <f>+'Balance + PyG'!O119</f>
        <v>0</v>
      </c>
      <c r="P118" s="519">
        <f>+'Balance + PyG'!P119</f>
        <v>0</v>
      </c>
      <c r="Q118" s="519">
        <f>+'Balance + PyG'!Q119</f>
        <v>0</v>
      </c>
      <c r="R118" s="519">
        <f>+'Balance + PyG'!R119</f>
        <v>0</v>
      </c>
      <c r="S118" s="519">
        <f>+'Balance + PyG'!S119</f>
        <v>0</v>
      </c>
      <c r="T118" s="519">
        <f>+'Balance + PyG'!T119</f>
        <v>0</v>
      </c>
      <c r="U118" s="519">
        <f>+'Balance + PyG'!U119</f>
        <v>0</v>
      </c>
      <c r="V118" s="519">
        <f>+'Balance + PyG'!V119</f>
        <v>0</v>
      </c>
      <c r="W118" s="519">
        <f>+'Balance + PyG'!W119</f>
        <v>0</v>
      </c>
      <c r="X118" s="519">
        <f>+'Balance + PyG'!X119</f>
        <v>0</v>
      </c>
      <c r="Y118" s="519">
        <f>+'Balance + PyG'!Y119</f>
        <v>0</v>
      </c>
      <c r="Z118" s="519">
        <f>+'Balance + PyG'!Z119</f>
        <v>0</v>
      </c>
      <c r="AA118" s="519">
        <f>+'Balance + PyG'!AA119</f>
        <v>0</v>
      </c>
      <c r="AB118" s="519">
        <f>+'Balance + PyG'!AB119</f>
        <v>0</v>
      </c>
      <c r="AC118" s="519">
        <f>+'Balance + PyG'!AC119</f>
        <v>0</v>
      </c>
      <c r="AD118" s="519">
        <f>+'Balance + PyG'!AD119</f>
        <v>0</v>
      </c>
      <c r="AE118" s="519">
        <f>+'Balance + PyG'!AE119</f>
        <v>0</v>
      </c>
      <c r="AF118" s="519">
        <f>+'Balance + PyG'!AF119</f>
        <v>0</v>
      </c>
      <c r="AG118" s="519">
        <f>+'Balance + PyG'!AG119</f>
        <v>0</v>
      </c>
      <c r="AH118" s="519">
        <f>+'Balance + PyG'!AH119</f>
        <v>0</v>
      </c>
      <c r="AI118" s="519">
        <f>+'Balance + PyG'!AI119</f>
        <v>0</v>
      </c>
      <c r="AJ118" s="519">
        <f>+'Balance + PyG'!AJ119</f>
        <v>0</v>
      </c>
      <c r="AK118" s="519">
        <f>+'Balance + PyG'!AK119</f>
        <v>0</v>
      </c>
      <c r="AL118" s="472">
        <f>+'Balance + PyG'!AL119</f>
        <v>0</v>
      </c>
    </row>
    <row r="119" spans="1:38" s="309" customFormat="1" ht="12.75" x14ac:dyDescent="0.2">
      <c r="A119" s="512"/>
      <c r="B119" s="513" t="s">
        <v>59</v>
      </c>
      <c r="C119" s="514">
        <f>+'Balance + PyG'!C120</f>
        <v>0</v>
      </c>
      <c r="D119" s="515">
        <f>+'Balance + PyG'!D120</f>
        <v>0</v>
      </c>
      <c r="E119" s="519">
        <f>+'Balance + PyG'!E120</f>
        <v>0</v>
      </c>
      <c r="F119" s="519">
        <f>+'Balance + PyG'!F120</f>
        <v>0</v>
      </c>
      <c r="G119" s="519">
        <f>+'Balance + PyG'!G120</f>
        <v>0</v>
      </c>
      <c r="H119" s="519">
        <f>+'Balance + PyG'!H120</f>
        <v>0</v>
      </c>
      <c r="I119" s="519">
        <f>+'Balance + PyG'!I120</f>
        <v>0</v>
      </c>
      <c r="J119" s="519">
        <f>+'Balance + PyG'!J120</f>
        <v>0</v>
      </c>
      <c r="K119" s="519">
        <f>+'Balance + PyG'!K120</f>
        <v>0</v>
      </c>
      <c r="L119" s="519">
        <f>+'Balance + PyG'!L120</f>
        <v>0</v>
      </c>
      <c r="M119" s="519">
        <f>+'Balance + PyG'!M120</f>
        <v>0</v>
      </c>
      <c r="N119" s="519">
        <f>+'Balance + PyG'!N120</f>
        <v>0</v>
      </c>
      <c r="O119" s="519">
        <f>+'Balance + PyG'!O120</f>
        <v>0</v>
      </c>
      <c r="P119" s="519">
        <f>+'Balance + PyG'!P120</f>
        <v>0</v>
      </c>
      <c r="Q119" s="519">
        <f>+'Balance + PyG'!Q120</f>
        <v>0</v>
      </c>
      <c r="R119" s="519">
        <f>+'Balance + PyG'!R120</f>
        <v>0</v>
      </c>
      <c r="S119" s="519">
        <f>+'Balance + PyG'!S120</f>
        <v>0</v>
      </c>
      <c r="T119" s="519">
        <f>+'Balance + PyG'!T120</f>
        <v>0</v>
      </c>
      <c r="U119" s="519">
        <f>+'Balance + PyG'!U120</f>
        <v>0</v>
      </c>
      <c r="V119" s="519">
        <f>+'Balance + PyG'!V120</f>
        <v>0</v>
      </c>
      <c r="W119" s="519">
        <f>+'Balance + PyG'!W120</f>
        <v>0</v>
      </c>
      <c r="X119" s="519">
        <f>+'Balance + PyG'!X120</f>
        <v>0</v>
      </c>
      <c r="Y119" s="519">
        <f>+'Balance + PyG'!Y120</f>
        <v>0</v>
      </c>
      <c r="Z119" s="519">
        <f>+'Balance + PyG'!Z120</f>
        <v>0</v>
      </c>
      <c r="AA119" s="519">
        <f>+'Balance + PyG'!AA120</f>
        <v>0</v>
      </c>
      <c r="AB119" s="519">
        <f>+'Balance + PyG'!AB120</f>
        <v>0</v>
      </c>
      <c r="AC119" s="519">
        <f>+'Balance + PyG'!AC120</f>
        <v>0</v>
      </c>
      <c r="AD119" s="519">
        <f>+'Balance + PyG'!AD120</f>
        <v>0</v>
      </c>
      <c r="AE119" s="519">
        <f>+'Balance + PyG'!AE120</f>
        <v>0</v>
      </c>
      <c r="AF119" s="519">
        <f>+'Balance + PyG'!AF120</f>
        <v>0</v>
      </c>
      <c r="AG119" s="519">
        <f>+'Balance + PyG'!AG120</f>
        <v>0</v>
      </c>
      <c r="AH119" s="519">
        <f>+'Balance + PyG'!AH120</f>
        <v>0</v>
      </c>
      <c r="AI119" s="519">
        <f>+'Balance + PyG'!AI120</f>
        <v>0</v>
      </c>
      <c r="AJ119" s="519">
        <f>+'Balance + PyG'!AJ120</f>
        <v>0</v>
      </c>
      <c r="AK119" s="519">
        <f>+'Balance + PyG'!AK120</f>
        <v>0</v>
      </c>
      <c r="AL119" s="472">
        <f>+'Balance + PyG'!AL120</f>
        <v>0</v>
      </c>
    </row>
    <row r="120" spans="1:38" s="310" customFormat="1" x14ac:dyDescent="0.25">
      <c r="A120" s="520"/>
      <c r="B120" s="367" t="s">
        <v>80</v>
      </c>
      <c r="C120" s="534">
        <f>+'Balance + PyG'!C121</f>
        <v>0</v>
      </c>
      <c r="D120" s="535">
        <f>+'Balance + PyG'!D121</f>
        <v>0</v>
      </c>
      <c r="E120" s="533">
        <f>+'Balance + PyG'!E121</f>
        <v>0</v>
      </c>
      <c r="F120" s="533">
        <f>+'Balance + PyG'!F121</f>
        <v>0</v>
      </c>
      <c r="G120" s="533">
        <f>+'Balance + PyG'!G121</f>
        <v>0</v>
      </c>
      <c r="H120" s="533">
        <f>+'Balance + PyG'!H121</f>
        <v>0</v>
      </c>
      <c r="I120" s="533">
        <f>+'Balance + PyG'!I121</f>
        <v>0</v>
      </c>
      <c r="J120" s="533">
        <f>+'Balance + PyG'!J121</f>
        <v>0</v>
      </c>
      <c r="K120" s="533">
        <f>+'Balance + PyG'!K121</f>
        <v>0</v>
      </c>
      <c r="L120" s="533">
        <f>+'Balance + PyG'!L121</f>
        <v>0</v>
      </c>
      <c r="M120" s="533">
        <f>+'Balance + PyG'!M121</f>
        <v>0</v>
      </c>
      <c r="N120" s="533">
        <f>+'Balance + PyG'!N121</f>
        <v>0</v>
      </c>
      <c r="O120" s="533">
        <f>+'Balance + PyG'!O121</f>
        <v>0</v>
      </c>
      <c r="P120" s="533">
        <f>+'Balance + PyG'!P121</f>
        <v>0</v>
      </c>
      <c r="Q120" s="533">
        <f>+'Balance + PyG'!Q121</f>
        <v>0</v>
      </c>
      <c r="R120" s="533">
        <f>+'Balance + PyG'!R121</f>
        <v>0</v>
      </c>
      <c r="S120" s="533">
        <f>+'Balance + PyG'!S121</f>
        <v>0</v>
      </c>
      <c r="T120" s="533">
        <f>+'Balance + PyG'!T121</f>
        <v>0</v>
      </c>
      <c r="U120" s="533">
        <f>+'Balance + PyG'!U121</f>
        <v>0</v>
      </c>
      <c r="V120" s="533">
        <f>+'Balance + PyG'!V121</f>
        <v>0</v>
      </c>
      <c r="W120" s="533">
        <f>+'Balance + PyG'!W121</f>
        <v>0</v>
      </c>
      <c r="X120" s="533">
        <f>+'Balance + PyG'!X121</f>
        <v>0</v>
      </c>
      <c r="Y120" s="533">
        <f>+'Balance + PyG'!Y121</f>
        <v>0</v>
      </c>
      <c r="Z120" s="533">
        <f>+'Balance + PyG'!Z121</f>
        <v>0</v>
      </c>
      <c r="AA120" s="533">
        <f>+'Balance + PyG'!AA121</f>
        <v>0</v>
      </c>
      <c r="AB120" s="533">
        <f>+'Balance + PyG'!AB121</f>
        <v>0</v>
      </c>
      <c r="AC120" s="533">
        <f>+'Balance + PyG'!AC121</f>
        <v>0</v>
      </c>
      <c r="AD120" s="533">
        <f>+'Balance + PyG'!AD121</f>
        <v>0</v>
      </c>
      <c r="AE120" s="533">
        <f>+'Balance + PyG'!AE121</f>
        <v>0</v>
      </c>
      <c r="AF120" s="533">
        <f>+'Balance + PyG'!AF121</f>
        <v>0</v>
      </c>
      <c r="AG120" s="533">
        <f>+'Balance + PyG'!AG121</f>
        <v>0</v>
      </c>
      <c r="AH120" s="533">
        <f>+'Balance + PyG'!AH121</f>
        <v>0</v>
      </c>
      <c r="AI120" s="533">
        <f>+'Balance + PyG'!AI121</f>
        <v>0</v>
      </c>
      <c r="AJ120" s="533">
        <f>+'Balance + PyG'!AJ121</f>
        <v>0</v>
      </c>
      <c r="AK120" s="533">
        <f>+'Balance + PyG'!AK121</f>
        <v>0</v>
      </c>
      <c r="AL120" s="481">
        <f>+'Balance + PyG'!AL121</f>
        <v>0</v>
      </c>
    </row>
    <row r="121" spans="1:38" s="310" customFormat="1" x14ac:dyDescent="0.25">
      <c r="A121" s="520"/>
      <c r="B121" s="367" t="s">
        <v>60</v>
      </c>
      <c r="C121" s="534">
        <f>+'Balance + PyG'!C122</f>
        <v>0</v>
      </c>
      <c r="D121" s="535">
        <f>+'Balance + PyG'!D122</f>
        <v>0</v>
      </c>
      <c r="E121" s="533">
        <f>+'Balance + PyG'!E122</f>
        <v>0</v>
      </c>
      <c r="F121" s="533">
        <f>+'Balance + PyG'!F122</f>
        <v>0</v>
      </c>
      <c r="G121" s="533">
        <f>+'Balance + PyG'!G122</f>
        <v>0</v>
      </c>
      <c r="H121" s="533">
        <f>+'Balance + PyG'!H122</f>
        <v>0</v>
      </c>
      <c r="I121" s="533">
        <f>+'Balance + PyG'!I122</f>
        <v>0</v>
      </c>
      <c r="J121" s="533">
        <f>+'Balance + PyG'!J122</f>
        <v>0</v>
      </c>
      <c r="K121" s="533">
        <f>+'Balance + PyG'!K122</f>
        <v>0</v>
      </c>
      <c r="L121" s="533">
        <f>+'Balance + PyG'!L122</f>
        <v>0</v>
      </c>
      <c r="M121" s="533">
        <f>+'Balance + PyG'!M122</f>
        <v>0</v>
      </c>
      <c r="N121" s="533">
        <f>+'Balance + PyG'!N122</f>
        <v>0</v>
      </c>
      <c r="O121" s="533">
        <f>+'Balance + PyG'!O122</f>
        <v>0</v>
      </c>
      <c r="P121" s="533">
        <f>+'Balance + PyG'!P122</f>
        <v>0</v>
      </c>
      <c r="Q121" s="533">
        <f>+'Balance + PyG'!Q122</f>
        <v>0</v>
      </c>
      <c r="R121" s="533">
        <f>+'Balance + PyG'!R122</f>
        <v>0</v>
      </c>
      <c r="S121" s="533">
        <f>+'Balance + PyG'!S122</f>
        <v>0</v>
      </c>
      <c r="T121" s="533">
        <f>+'Balance + PyG'!T122</f>
        <v>0</v>
      </c>
      <c r="U121" s="533">
        <f>+'Balance + PyG'!U122</f>
        <v>0</v>
      </c>
      <c r="V121" s="533">
        <f>+'Balance + PyG'!V122</f>
        <v>0</v>
      </c>
      <c r="W121" s="533">
        <f>+'Balance + PyG'!W122</f>
        <v>0</v>
      </c>
      <c r="X121" s="533">
        <f>+'Balance + PyG'!X122</f>
        <v>0</v>
      </c>
      <c r="Y121" s="533">
        <f>+'Balance + PyG'!Y122</f>
        <v>0</v>
      </c>
      <c r="Z121" s="533">
        <f>+'Balance + PyG'!Z122</f>
        <v>0</v>
      </c>
      <c r="AA121" s="533">
        <f>+'Balance + PyG'!AA122</f>
        <v>0</v>
      </c>
      <c r="AB121" s="533">
        <f>+'Balance + PyG'!AB122</f>
        <v>0</v>
      </c>
      <c r="AC121" s="533">
        <f>+'Balance + PyG'!AC122</f>
        <v>0</v>
      </c>
      <c r="AD121" s="533">
        <f>+'Balance + PyG'!AD122</f>
        <v>0</v>
      </c>
      <c r="AE121" s="533">
        <f>+'Balance + PyG'!AE122</f>
        <v>0</v>
      </c>
      <c r="AF121" s="533">
        <f>+'Balance + PyG'!AF122</f>
        <v>0</v>
      </c>
      <c r="AG121" s="533">
        <f>+'Balance + PyG'!AG122</f>
        <v>0</v>
      </c>
      <c r="AH121" s="533">
        <f>+'Balance + PyG'!AH122</f>
        <v>0</v>
      </c>
      <c r="AI121" s="533">
        <f>+'Balance + PyG'!AI122</f>
        <v>0</v>
      </c>
      <c r="AJ121" s="533">
        <f>+'Balance + PyG'!AJ122</f>
        <v>0</v>
      </c>
      <c r="AK121" s="533">
        <f>+'Balance + PyG'!AK122</f>
        <v>0</v>
      </c>
      <c r="AL121" s="481">
        <f>+'Balance + PyG'!AL122</f>
        <v>0</v>
      </c>
    </row>
    <row r="122" spans="1:38" s="310" customFormat="1" x14ac:dyDescent="0.25">
      <c r="A122" s="520"/>
      <c r="B122" s="530" t="s">
        <v>79</v>
      </c>
      <c r="C122" s="534">
        <f>+'Balance + PyG'!C123</f>
        <v>0</v>
      </c>
      <c r="D122" s="535">
        <f>+'Balance + PyG'!D123</f>
        <v>0</v>
      </c>
      <c r="E122" s="533">
        <f>+'Balance + PyG'!E123</f>
        <v>0</v>
      </c>
      <c r="F122" s="533">
        <f>+'Balance + PyG'!F123</f>
        <v>0</v>
      </c>
      <c r="G122" s="533">
        <f>+'Balance + PyG'!G123</f>
        <v>0</v>
      </c>
      <c r="H122" s="533">
        <f>+'Balance + PyG'!H123</f>
        <v>0</v>
      </c>
      <c r="I122" s="533">
        <f>+'Balance + PyG'!I123</f>
        <v>0</v>
      </c>
      <c r="J122" s="533">
        <f>+'Balance + PyG'!J123</f>
        <v>0</v>
      </c>
      <c r="K122" s="533">
        <f>+'Balance + PyG'!K123</f>
        <v>0</v>
      </c>
      <c r="L122" s="533">
        <f>+'Balance + PyG'!L123</f>
        <v>0</v>
      </c>
      <c r="M122" s="533">
        <f>+'Balance + PyG'!M123</f>
        <v>0</v>
      </c>
      <c r="N122" s="533">
        <f>+'Balance + PyG'!N123</f>
        <v>0</v>
      </c>
      <c r="O122" s="533">
        <f>+'Balance + PyG'!O123</f>
        <v>0</v>
      </c>
      <c r="P122" s="533">
        <f>+'Balance + PyG'!P123</f>
        <v>0</v>
      </c>
      <c r="Q122" s="533">
        <f>+'Balance + PyG'!Q123</f>
        <v>0</v>
      </c>
      <c r="R122" s="533">
        <f>+'Balance + PyG'!R123</f>
        <v>0</v>
      </c>
      <c r="S122" s="533">
        <f>+'Balance + PyG'!S123</f>
        <v>0</v>
      </c>
      <c r="T122" s="533">
        <f>+'Balance + PyG'!T123</f>
        <v>0</v>
      </c>
      <c r="U122" s="533">
        <f>+'Balance + PyG'!U123</f>
        <v>0</v>
      </c>
      <c r="V122" s="533">
        <f>+'Balance + PyG'!V123</f>
        <v>0</v>
      </c>
      <c r="W122" s="533">
        <f>+'Balance + PyG'!W123</f>
        <v>0</v>
      </c>
      <c r="X122" s="533">
        <f>+'Balance + PyG'!X123</f>
        <v>0</v>
      </c>
      <c r="Y122" s="533">
        <f>+'Balance + PyG'!Y123</f>
        <v>0</v>
      </c>
      <c r="Z122" s="533">
        <f>+'Balance + PyG'!Z123</f>
        <v>0</v>
      </c>
      <c r="AA122" s="533">
        <f>+'Balance + PyG'!AA123</f>
        <v>0</v>
      </c>
      <c r="AB122" s="533">
        <f>+'Balance + PyG'!AB123</f>
        <v>0</v>
      </c>
      <c r="AC122" s="533">
        <f>+'Balance + PyG'!AC123</f>
        <v>0</v>
      </c>
      <c r="AD122" s="533">
        <f>+'Balance + PyG'!AD123</f>
        <v>0</v>
      </c>
      <c r="AE122" s="533">
        <f>+'Balance + PyG'!AE123</f>
        <v>0</v>
      </c>
      <c r="AF122" s="533">
        <f>+'Balance + PyG'!AF123</f>
        <v>0</v>
      </c>
      <c r="AG122" s="533">
        <f>+'Balance + PyG'!AG123</f>
        <v>0</v>
      </c>
      <c r="AH122" s="533">
        <f>+'Balance + PyG'!AH123</f>
        <v>0</v>
      </c>
      <c r="AI122" s="533">
        <f>+'Balance + PyG'!AI123</f>
        <v>0</v>
      </c>
      <c r="AJ122" s="533">
        <f>+'Balance + PyG'!AJ123</f>
        <v>0</v>
      </c>
      <c r="AK122" s="533">
        <f>+'Balance + PyG'!AK123</f>
        <v>0</v>
      </c>
      <c r="AL122" s="481">
        <f>+'Balance + PyG'!AL123</f>
        <v>0</v>
      </c>
    </row>
    <row r="123" spans="1:38" s="310" customFormat="1" x14ac:dyDescent="0.25">
      <c r="A123" s="520"/>
      <c r="B123" s="367" t="s">
        <v>32</v>
      </c>
      <c r="C123" s="534">
        <f>+'Balance + PyG'!C124</f>
        <v>0</v>
      </c>
      <c r="D123" s="535">
        <f>+'Balance + PyG'!D124</f>
        <v>0</v>
      </c>
      <c r="E123" s="533">
        <f>+'Balance + PyG'!E124</f>
        <v>0</v>
      </c>
      <c r="F123" s="533">
        <f>+'Balance + PyG'!F124</f>
        <v>0</v>
      </c>
      <c r="G123" s="533">
        <f>+'Balance + PyG'!G124</f>
        <v>0</v>
      </c>
      <c r="H123" s="533">
        <f>+'Balance + PyG'!H124</f>
        <v>0</v>
      </c>
      <c r="I123" s="533">
        <f>+'Balance + PyG'!I124</f>
        <v>0</v>
      </c>
      <c r="J123" s="533">
        <f>+'Balance + PyG'!J124</f>
        <v>0</v>
      </c>
      <c r="K123" s="533">
        <f>+'Balance + PyG'!K124</f>
        <v>0</v>
      </c>
      <c r="L123" s="533">
        <f>+'Balance + PyG'!L124</f>
        <v>0</v>
      </c>
      <c r="M123" s="533">
        <f>+'Balance + PyG'!M124</f>
        <v>0</v>
      </c>
      <c r="N123" s="533">
        <f>+'Balance + PyG'!N124</f>
        <v>0</v>
      </c>
      <c r="O123" s="533">
        <f>+'Balance + PyG'!O124</f>
        <v>0</v>
      </c>
      <c r="P123" s="533">
        <f>+'Balance + PyG'!P124</f>
        <v>0</v>
      </c>
      <c r="Q123" s="533">
        <f>+'Balance + PyG'!Q124</f>
        <v>0</v>
      </c>
      <c r="R123" s="533">
        <f>+'Balance + PyG'!R124</f>
        <v>0</v>
      </c>
      <c r="S123" s="533">
        <f>+'Balance + PyG'!S124</f>
        <v>0</v>
      </c>
      <c r="T123" s="533">
        <f>+'Balance + PyG'!T124</f>
        <v>0</v>
      </c>
      <c r="U123" s="533">
        <f>+'Balance + PyG'!U124</f>
        <v>0</v>
      </c>
      <c r="V123" s="533">
        <f>+'Balance + PyG'!V124</f>
        <v>0</v>
      </c>
      <c r="W123" s="533">
        <f>+'Balance + PyG'!W124</f>
        <v>0</v>
      </c>
      <c r="X123" s="533">
        <f>+'Balance + PyG'!X124</f>
        <v>0</v>
      </c>
      <c r="Y123" s="533">
        <f>+'Balance + PyG'!Y124</f>
        <v>0</v>
      </c>
      <c r="Z123" s="533">
        <f>+'Balance + PyG'!Z124</f>
        <v>0</v>
      </c>
      <c r="AA123" s="533">
        <f>+'Balance + PyG'!AA124</f>
        <v>0</v>
      </c>
      <c r="AB123" s="533">
        <f>+'Balance + PyG'!AB124</f>
        <v>0</v>
      </c>
      <c r="AC123" s="533">
        <f>+'Balance + PyG'!AC124</f>
        <v>0</v>
      </c>
      <c r="AD123" s="533">
        <f>+'Balance + PyG'!AD124</f>
        <v>0</v>
      </c>
      <c r="AE123" s="533">
        <f>+'Balance + PyG'!AE124</f>
        <v>0</v>
      </c>
      <c r="AF123" s="533">
        <f>+'Balance + PyG'!AF124</f>
        <v>0</v>
      </c>
      <c r="AG123" s="533">
        <f>+'Balance + PyG'!AG124</f>
        <v>0</v>
      </c>
      <c r="AH123" s="533">
        <f>+'Balance + PyG'!AH124</f>
        <v>0</v>
      </c>
      <c r="AI123" s="533">
        <f>+'Balance + PyG'!AI124</f>
        <v>0</v>
      </c>
      <c r="AJ123" s="533">
        <f>+'Balance + PyG'!AJ124</f>
        <v>0</v>
      </c>
      <c r="AK123" s="533">
        <f>+'Balance + PyG'!AK124</f>
        <v>0</v>
      </c>
      <c r="AL123" s="481">
        <f>+'Balance + PyG'!AL124</f>
        <v>0</v>
      </c>
    </row>
    <row r="124" spans="1:38" s="310" customFormat="1" x14ac:dyDescent="0.25">
      <c r="A124" s="520"/>
      <c r="B124" s="367" t="s">
        <v>61</v>
      </c>
      <c r="C124" s="534">
        <f>+'Balance + PyG'!C125</f>
        <v>0</v>
      </c>
      <c r="D124" s="535">
        <f>+'Balance + PyG'!D125</f>
        <v>0</v>
      </c>
      <c r="E124" s="533">
        <f>+'Balance + PyG'!E125</f>
        <v>0</v>
      </c>
      <c r="F124" s="533">
        <f>+'Balance + PyG'!F125</f>
        <v>0</v>
      </c>
      <c r="G124" s="533">
        <f>+'Balance + PyG'!G125</f>
        <v>0</v>
      </c>
      <c r="H124" s="533">
        <f>+'Balance + PyG'!H125</f>
        <v>0</v>
      </c>
      <c r="I124" s="533">
        <f>+'Balance + PyG'!I125</f>
        <v>0</v>
      </c>
      <c r="J124" s="533">
        <f>+'Balance + PyG'!J125</f>
        <v>0</v>
      </c>
      <c r="K124" s="533">
        <f>+'Balance + PyG'!K125</f>
        <v>0</v>
      </c>
      <c r="L124" s="533">
        <f>+'Balance + PyG'!L125</f>
        <v>0</v>
      </c>
      <c r="M124" s="533">
        <f>+'Balance + PyG'!M125</f>
        <v>0</v>
      </c>
      <c r="N124" s="533">
        <f>+'Balance + PyG'!N125</f>
        <v>0</v>
      </c>
      <c r="O124" s="533">
        <f>+'Balance + PyG'!O125</f>
        <v>0</v>
      </c>
      <c r="P124" s="533">
        <f>+'Balance + PyG'!P125</f>
        <v>0</v>
      </c>
      <c r="Q124" s="533">
        <f>+'Balance + PyG'!Q125</f>
        <v>0</v>
      </c>
      <c r="R124" s="533">
        <f>+'Balance + PyG'!R125</f>
        <v>0</v>
      </c>
      <c r="S124" s="533">
        <f>+'Balance + PyG'!S125</f>
        <v>0</v>
      </c>
      <c r="T124" s="533">
        <f>+'Balance + PyG'!T125</f>
        <v>0</v>
      </c>
      <c r="U124" s="533">
        <f>+'Balance + PyG'!U125</f>
        <v>0</v>
      </c>
      <c r="V124" s="533">
        <f>+'Balance + PyG'!V125</f>
        <v>0</v>
      </c>
      <c r="W124" s="533">
        <f>+'Balance + PyG'!W125</f>
        <v>0</v>
      </c>
      <c r="X124" s="533">
        <f>+'Balance + PyG'!X125</f>
        <v>0</v>
      </c>
      <c r="Y124" s="533">
        <f>+'Balance + PyG'!Y125</f>
        <v>0</v>
      </c>
      <c r="Z124" s="533">
        <f>+'Balance + PyG'!Z125</f>
        <v>0</v>
      </c>
      <c r="AA124" s="533">
        <f>+'Balance + PyG'!AA125</f>
        <v>0</v>
      </c>
      <c r="AB124" s="533">
        <f>+'Balance + PyG'!AB125</f>
        <v>0</v>
      </c>
      <c r="AC124" s="533">
        <f>+'Balance + PyG'!AC125</f>
        <v>0</v>
      </c>
      <c r="AD124" s="533">
        <f>+'Balance + PyG'!AD125</f>
        <v>0</v>
      </c>
      <c r="AE124" s="533">
        <f>+'Balance + PyG'!AE125</f>
        <v>0</v>
      </c>
      <c r="AF124" s="533">
        <f>+'Balance + PyG'!AF125</f>
        <v>0</v>
      </c>
      <c r="AG124" s="533">
        <f>+'Balance + PyG'!AG125</f>
        <v>0</v>
      </c>
      <c r="AH124" s="533">
        <f>+'Balance + PyG'!AH125</f>
        <v>0</v>
      </c>
      <c r="AI124" s="533">
        <f>+'Balance + PyG'!AI125</f>
        <v>0</v>
      </c>
      <c r="AJ124" s="533">
        <f>+'Balance + PyG'!AJ125</f>
        <v>0</v>
      </c>
      <c r="AK124" s="533">
        <f>+'Balance + PyG'!AK125</f>
        <v>0</v>
      </c>
      <c r="AL124" s="481">
        <f>+'Balance + PyG'!AL125</f>
        <v>0</v>
      </c>
    </row>
    <row r="125" spans="1:38" s="309" customFormat="1" ht="25.5" x14ac:dyDescent="0.2">
      <c r="A125" s="512"/>
      <c r="B125" s="373" t="s">
        <v>62</v>
      </c>
      <c r="C125" s="536">
        <f>+'Balance + PyG'!C126</f>
        <v>0</v>
      </c>
      <c r="D125" s="537">
        <f>+'Balance + PyG'!D126</f>
        <v>0</v>
      </c>
      <c r="E125" s="519">
        <f>+'Balance + PyG'!E126</f>
        <v>0</v>
      </c>
      <c r="F125" s="519">
        <f>+'Balance + PyG'!F126</f>
        <v>0</v>
      </c>
      <c r="G125" s="519">
        <f>+'Balance + PyG'!G126</f>
        <v>0</v>
      </c>
      <c r="H125" s="519">
        <f>+'Balance + PyG'!H126</f>
        <v>0</v>
      </c>
      <c r="I125" s="519">
        <f>+'Balance + PyG'!I126</f>
        <v>0</v>
      </c>
      <c r="J125" s="519">
        <f>+'Balance + PyG'!J126</f>
        <v>0</v>
      </c>
      <c r="K125" s="519">
        <f>+'Balance + PyG'!K126</f>
        <v>0</v>
      </c>
      <c r="L125" s="519">
        <f>+'Balance + PyG'!L126</f>
        <v>0</v>
      </c>
      <c r="M125" s="519">
        <f>+'Balance + PyG'!M126</f>
        <v>0</v>
      </c>
      <c r="N125" s="519">
        <f>+'Balance + PyG'!N126</f>
        <v>0</v>
      </c>
      <c r="O125" s="519">
        <f>+'Balance + PyG'!O126</f>
        <v>0</v>
      </c>
      <c r="P125" s="519">
        <f>+'Balance + PyG'!P126</f>
        <v>0</v>
      </c>
      <c r="Q125" s="519">
        <f>+'Balance + PyG'!Q126</f>
        <v>0</v>
      </c>
      <c r="R125" s="519">
        <f>+'Balance + PyG'!R126</f>
        <v>0</v>
      </c>
      <c r="S125" s="519">
        <f>+'Balance + PyG'!S126</f>
        <v>0</v>
      </c>
      <c r="T125" s="519">
        <f>+'Balance + PyG'!T126</f>
        <v>0</v>
      </c>
      <c r="U125" s="519">
        <f>+'Balance + PyG'!U126</f>
        <v>0</v>
      </c>
      <c r="V125" s="519">
        <f>+'Balance + PyG'!V126</f>
        <v>0</v>
      </c>
      <c r="W125" s="519">
        <f>+'Balance + PyG'!W126</f>
        <v>0</v>
      </c>
      <c r="X125" s="519">
        <f>+'Balance + PyG'!X126</f>
        <v>0</v>
      </c>
      <c r="Y125" s="519">
        <f>+'Balance + PyG'!Y126</f>
        <v>0</v>
      </c>
      <c r="Z125" s="519">
        <f>+'Balance + PyG'!Z126</f>
        <v>0</v>
      </c>
      <c r="AA125" s="519">
        <f>+'Balance + PyG'!AA126</f>
        <v>0</v>
      </c>
      <c r="AB125" s="519">
        <f>+'Balance + PyG'!AB126</f>
        <v>0</v>
      </c>
      <c r="AC125" s="519">
        <f>+'Balance + PyG'!AC126</f>
        <v>0</v>
      </c>
      <c r="AD125" s="519">
        <f>+'Balance + PyG'!AD126</f>
        <v>0</v>
      </c>
      <c r="AE125" s="519">
        <f>+'Balance + PyG'!AE126</f>
        <v>0</v>
      </c>
      <c r="AF125" s="519">
        <f>+'Balance + PyG'!AF126</f>
        <v>0</v>
      </c>
      <c r="AG125" s="519">
        <f>+'Balance + PyG'!AG126</f>
        <v>0</v>
      </c>
      <c r="AH125" s="519">
        <f>+'Balance + PyG'!AH126</f>
        <v>0</v>
      </c>
      <c r="AI125" s="519">
        <f>+'Balance + PyG'!AI126</f>
        <v>0</v>
      </c>
      <c r="AJ125" s="519">
        <f>+'Balance + PyG'!AJ126</f>
        <v>0</v>
      </c>
      <c r="AK125" s="519">
        <f>+'Balance + PyG'!AK126</f>
        <v>0</v>
      </c>
      <c r="AL125" s="472">
        <f>+'Balance + PyG'!AL126</f>
        <v>0</v>
      </c>
    </row>
    <row r="126" spans="1:38" s="309" customFormat="1" ht="12.75" x14ac:dyDescent="0.2">
      <c r="A126" s="512"/>
      <c r="B126" s="513" t="s">
        <v>81</v>
      </c>
      <c r="C126" s="514">
        <f>+'Balance + PyG'!C127</f>
        <v>0</v>
      </c>
      <c r="D126" s="515">
        <f>+'Balance + PyG'!D127</f>
        <v>0</v>
      </c>
      <c r="E126" s="519">
        <f>+'Balance + PyG'!E127</f>
        <v>0</v>
      </c>
      <c r="F126" s="519">
        <f>+'Balance + PyG'!F127</f>
        <v>0</v>
      </c>
      <c r="G126" s="519">
        <f>+'Balance + PyG'!G127</f>
        <v>0</v>
      </c>
      <c r="H126" s="519">
        <f>+'Balance + PyG'!H127</f>
        <v>0</v>
      </c>
      <c r="I126" s="519">
        <f>+'Balance + PyG'!I127</f>
        <v>0</v>
      </c>
      <c r="J126" s="519">
        <f>+'Balance + PyG'!J127</f>
        <v>0</v>
      </c>
      <c r="K126" s="519">
        <f>+'Balance + PyG'!K127</f>
        <v>0</v>
      </c>
      <c r="L126" s="519">
        <f>+'Balance + PyG'!L127</f>
        <v>0</v>
      </c>
      <c r="M126" s="519">
        <f>+'Balance + PyG'!M127</f>
        <v>0</v>
      </c>
      <c r="N126" s="519">
        <f>+'Balance + PyG'!N127</f>
        <v>0</v>
      </c>
      <c r="O126" s="519">
        <f>+'Balance + PyG'!O127</f>
        <v>0</v>
      </c>
      <c r="P126" s="519">
        <f>+'Balance + PyG'!P127</f>
        <v>0</v>
      </c>
      <c r="Q126" s="519">
        <f>+'Balance + PyG'!Q127</f>
        <v>0</v>
      </c>
      <c r="R126" s="519">
        <f>+'Balance + PyG'!R127</f>
        <v>0</v>
      </c>
      <c r="S126" s="519">
        <f>+'Balance + PyG'!S127</f>
        <v>0</v>
      </c>
      <c r="T126" s="519">
        <f>+'Balance + PyG'!T127</f>
        <v>0</v>
      </c>
      <c r="U126" s="519">
        <f>+'Balance + PyG'!U127</f>
        <v>0</v>
      </c>
      <c r="V126" s="519">
        <f>+'Balance + PyG'!V127</f>
        <v>0</v>
      </c>
      <c r="W126" s="519">
        <f>+'Balance + PyG'!W127</f>
        <v>0</v>
      </c>
      <c r="X126" s="519">
        <f>+'Balance + PyG'!X127</f>
        <v>0</v>
      </c>
      <c r="Y126" s="519">
        <f>+'Balance + PyG'!Y127</f>
        <v>0</v>
      </c>
      <c r="Z126" s="519">
        <f>+'Balance + PyG'!Z127</f>
        <v>0</v>
      </c>
      <c r="AA126" s="519">
        <f>+'Balance + PyG'!AA127</f>
        <v>0</v>
      </c>
      <c r="AB126" s="519">
        <f>+'Balance + PyG'!AB127</f>
        <v>0</v>
      </c>
      <c r="AC126" s="519">
        <f>+'Balance + PyG'!AC127</f>
        <v>0</v>
      </c>
      <c r="AD126" s="519">
        <f>+'Balance + PyG'!AD127</f>
        <v>0</v>
      </c>
      <c r="AE126" s="519">
        <f>+'Balance + PyG'!AE127</f>
        <v>0</v>
      </c>
      <c r="AF126" s="519">
        <f>+'Balance + PyG'!AF127</f>
        <v>0</v>
      </c>
      <c r="AG126" s="519">
        <f>+'Balance + PyG'!AG127</f>
        <v>0</v>
      </c>
      <c r="AH126" s="519">
        <f>+'Balance + PyG'!AH127</f>
        <v>0</v>
      </c>
      <c r="AI126" s="519">
        <f>+'Balance + PyG'!AI127</f>
        <v>0</v>
      </c>
      <c r="AJ126" s="519">
        <f>+'Balance + PyG'!AJ127</f>
        <v>0</v>
      </c>
      <c r="AK126" s="519">
        <f>+'Balance + PyG'!AK127</f>
        <v>0</v>
      </c>
      <c r="AL126" s="472">
        <f>+'Balance + PyG'!AL127</f>
        <v>0</v>
      </c>
    </row>
    <row r="127" spans="1:38" s="309" customFormat="1" ht="12.75" x14ac:dyDescent="0.2">
      <c r="A127" s="512"/>
      <c r="B127" s="513" t="s">
        <v>82</v>
      </c>
      <c r="C127" s="514">
        <f>+'Balance + PyG'!C128</f>
        <v>0</v>
      </c>
      <c r="D127" s="515">
        <f>+'Balance + PyG'!D128</f>
        <v>0</v>
      </c>
      <c r="E127" s="519">
        <f>+'Balance + PyG'!E128</f>
        <v>0</v>
      </c>
      <c r="F127" s="519">
        <f>+'Balance + PyG'!F128</f>
        <v>0</v>
      </c>
      <c r="G127" s="519">
        <f>+'Balance + PyG'!G128</f>
        <v>0</v>
      </c>
      <c r="H127" s="519">
        <f>+'Balance + PyG'!H128</f>
        <v>0</v>
      </c>
      <c r="I127" s="519">
        <f>+'Balance + PyG'!I128</f>
        <v>0</v>
      </c>
      <c r="J127" s="519">
        <f>+'Balance + PyG'!J128</f>
        <v>0</v>
      </c>
      <c r="K127" s="519">
        <f>+'Balance + PyG'!K128</f>
        <v>0</v>
      </c>
      <c r="L127" s="519">
        <f>+'Balance + PyG'!L128</f>
        <v>0</v>
      </c>
      <c r="M127" s="519">
        <f>+'Balance + PyG'!M128</f>
        <v>0</v>
      </c>
      <c r="N127" s="519">
        <f>+'Balance + PyG'!N128</f>
        <v>0</v>
      </c>
      <c r="O127" s="519">
        <f>+'Balance + PyG'!O128</f>
        <v>0</v>
      </c>
      <c r="P127" s="519">
        <f>+'Balance + PyG'!P128</f>
        <v>0</v>
      </c>
      <c r="Q127" s="519">
        <f>+'Balance + PyG'!Q128</f>
        <v>0</v>
      </c>
      <c r="R127" s="519">
        <f>+'Balance + PyG'!R128</f>
        <v>0</v>
      </c>
      <c r="S127" s="519">
        <f>+'Balance + PyG'!S128</f>
        <v>0</v>
      </c>
      <c r="T127" s="519">
        <f>+'Balance + PyG'!T128</f>
        <v>0</v>
      </c>
      <c r="U127" s="519">
        <f>+'Balance + PyG'!U128</f>
        <v>0</v>
      </c>
      <c r="V127" s="519">
        <f>+'Balance + PyG'!V128</f>
        <v>0</v>
      </c>
      <c r="W127" s="519">
        <f>+'Balance + PyG'!W128</f>
        <v>0</v>
      </c>
      <c r="X127" s="519">
        <f>+'Balance + PyG'!X128</f>
        <v>0</v>
      </c>
      <c r="Y127" s="519">
        <f>+'Balance + PyG'!Y128</f>
        <v>0</v>
      </c>
      <c r="Z127" s="519">
        <f>+'Balance + PyG'!Z128</f>
        <v>0</v>
      </c>
      <c r="AA127" s="519">
        <f>+'Balance + PyG'!AA128</f>
        <v>0</v>
      </c>
      <c r="AB127" s="519">
        <f>+'Balance + PyG'!AB128</f>
        <v>0</v>
      </c>
      <c r="AC127" s="519">
        <f>+'Balance + PyG'!AC128</f>
        <v>0</v>
      </c>
      <c r="AD127" s="519">
        <f>+'Balance + PyG'!AD128</f>
        <v>0</v>
      </c>
      <c r="AE127" s="519">
        <f>+'Balance + PyG'!AE128</f>
        <v>0</v>
      </c>
      <c r="AF127" s="519">
        <f>+'Balance + PyG'!AF128</f>
        <v>0</v>
      </c>
      <c r="AG127" s="519">
        <f>+'Balance + PyG'!AG128</f>
        <v>0</v>
      </c>
      <c r="AH127" s="519">
        <f>+'Balance + PyG'!AH128</f>
        <v>0</v>
      </c>
      <c r="AI127" s="519">
        <f>+'Balance + PyG'!AI128</f>
        <v>0</v>
      </c>
      <c r="AJ127" s="519">
        <f>+'Balance + PyG'!AJ128</f>
        <v>0</v>
      </c>
      <c r="AK127" s="519">
        <f>+'Balance + PyG'!AK128</f>
        <v>0</v>
      </c>
      <c r="AL127" s="472">
        <f>+'Balance + PyG'!AL128</f>
        <v>0</v>
      </c>
    </row>
    <row r="128" spans="1:38" s="49" customFormat="1" x14ac:dyDescent="0.25">
      <c r="A128" s="506"/>
      <c r="B128" s="367"/>
      <c r="C128" s="534"/>
      <c r="D128" s="535"/>
      <c r="E128" s="527"/>
      <c r="F128" s="527"/>
      <c r="G128" s="527"/>
      <c r="H128" s="527"/>
      <c r="I128" s="527"/>
      <c r="J128" s="527"/>
      <c r="K128" s="527"/>
      <c r="L128" s="527"/>
      <c r="M128" s="527"/>
      <c r="N128" s="527"/>
      <c r="O128" s="527"/>
      <c r="P128" s="527"/>
      <c r="Q128" s="527"/>
      <c r="R128" s="527"/>
      <c r="S128" s="527"/>
      <c r="T128" s="527"/>
      <c r="U128" s="527"/>
      <c r="V128" s="527"/>
      <c r="W128" s="527"/>
      <c r="X128" s="527"/>
      <c r="Y128" s="527"/>
      <c r="Z128" s="527"/>
      <c r="AA128" s="527"/>
      <c r="AB128" s="527"/>
      <c r="AC128" s="527"/>
      <c r="AD128" s="527"/>
      <c r="AE128" s="527"/>
      <c r="AF128" s="527"/>
      <c r="AG128" s="527"/>
      <c r="AH128" s="527"/>
      <c r="AI128" s="527"/>
      <c r="AJ128" s="527"/>
      <c r="AK128" s="527"/>
      <c r="AL128" s="467"/>
    </row>
    <row r="129" spans="1:38" s="145" customFormat="1" ht="12.75" x14ac:dyDescent="0.2">
      <c r="A129" s="528"/>
      <c r="B129" s="374" t="s">
        <v>63</v>
      </c>
      <c r="C129" s="538">
        <f>+'Balance + PyG'!C130</f>
        <v>0</v>
      </c>
      <c r="D129" s="539">
        <f>+'Balance + PyG'!D130</f>
        <v>0</v>
      </c>
      <c r="E129" s="529">
        <f>+'Balance + PyG'!E130</f>
        <v>0</v>
      </c>
      <c r="F129" s="529">
        <f>+'Balance + PyG'!F130</f>
        <v>0</v>
      </c>
      <c r="G129" s="529">
        <f>+'Balance + PyG'!G130</f>
        <v>0</v>
      </c>
      <c r="H129" s="529">
        <f>+'Balance + PyG'!H130</f>
        <v>0</v>
      </c>
      <c r="I129" s="529">
        <f>+'Balance + PyG'!I130</f>
        <v>0</v>
      </c>
      <c r="J129" s="529">
        <f>+'Balance + PyG'!J130</f>
        <v>0</v>
      </c>
      <c r="K129" s="529">
        <f>+'Balance + PyG'!K130</f>
        <v>0</v>
      </c>
      <c r="L129" s="529">
        <f>+'Balance + PyG'!L130</f>
        <v>0</v>
      </c>
      <c r="M129" s="529">
        <f>+'Balance + PyG'!M130</f>
        <v>0</v>
      </c>
      <c r="N129" s="529">
        <f>+'Balance + PyG'!N130</f>
        <v>0</v>
      </c>
      <c r="O129" s="529">
        <f>+'Balance + PyG'!O130</f>
        <v>0</v>
      </c>
      <c r="P129" s="529">
        <f>+'Balance + PyG'!P130</f>
        <v>0</v>
      </c>
      <c r="Q129" s="529">
        <f>+'Balance + PyG'!Q130</f>
        <v>0</v>
      </c>
      <c r="R129" s="529">
        <f>+'Balance + PyG'!R130</f>
        <v>0</v>
      </c>
      <c r="S129" s="529">
        <f>+'Balance + PyG'!S130</f>
        <v>0</v>
      </c>
      <c r="T129" s="529">
        <f>+'Balance + PyG'!T130</f>
        <v>0</v>
      </c>
      <c r="U129" s="529">
        <f>+'Balance + PyG'!U130</f>
        <v>0</v>
      </c>
      <c r="V129" s="529">
        <f>+'Balance + PyG'!V130</f>
        <v>0</v>
      </c>
      <c r="W129" s="529">
        <f>+'Balance + PyG'!W130</f>
        <v>0</v>
      </c>
      <c r="X129" s="529">
        <f>+'Balance + PyG'!X130</f>
        <v>0</v>
      </c>
      <c r="Y129" s="529">
        <f>+'Balance + PyG'!Y130</f>
        <v>0</v>
      </c>
      <c r="Z129" s="529">
        <f>+'Balance + PyG'!Z130</f>
        <v>0</v>
      </c>
      <c r="AA129" s="529">
        <f>+'Balance + PyG'!AA130</f>
        <v>0</v>
      </c>
      <c r="AB129" s="529">
        <f>+'Balance + PyG'!AB130</f>
        <v>0</v>
      </c>
      <c r="AC129" s="529">
        <f>+'Balance + PyG'!AC130</f>
        <v>0</v>
      </c>
      <c r="AD129" s="529">
        <f>+'Balance + PyG'!AD130</f>
        <v>0</v>
      </c>
      <c r="AE129" s="529">
        <f>+'Balance + PyG'!AE130</f>
        <v>0</v>
      </c>
      <c r="AF129" s="529">
        <f>+'Balance + PyG'!AF130</f>
        <v>0</v>
      </c>
      <c r="AG129" s="529">
        <f>+'Balance + PyG'!AG130</f>
        <v>0</v>
      </c>
      <c r="AH129" s="529">
        <f>+'Balance + PyG'!AH130</f>
        <v>0</v>
      </c>
      <c r="AI129" s="529">
        <f>+'Balance + PyG'!AI130</f>
        <v>0</v>
      </c>
      <c r="AJ129" s="529">
        <f>+'Balance + PyG'!AJ130</f>
        <v>0</v>
      </c>
      <c r="AK129" s="529">
        <f>+'Balance + PyG'!AK130</f>
        <v>0</v>
      </c>
      <c r="AL129" s="477">
        <f>+'Balance + PyG'!AL130</f>
        <v>0</v>
      </c>
    </row>
    <row r="130" spans="1:38" s="309" customFormat="1" ht="25.5" x14ac:dyDescent="0.2">
      <c r="A130" s="512"/>
      <c r="B130" s="373" t="s">
        <v>64</v>
      </c>
      <c r="C130" s="536">
        <f>+'Balance + PyG'!C131</f>
        <v>0</v>
      </c>
      <c r="D130" s="537">
        <f>+'Balance + PyG'!D131</f>
        <v>0</v>
      </c>
      <c r="E130" s="519">
        <f>+'Balance + PyG'!E131</f>
        <v>0</v>
      </c>
      <c r="F130" s="519">
        <f>+'Balance + PyG'!F131</f>
        <v>0</v>
      </c>
      <c r="G130" s="519">
        <f>+'Balance + PyG'!G131</f>
        <v>0</v>
      </c>
      <c r="H130" s="519">
        <f>+'Balance + PyG'!H131</f>
        <v>0</v>
      </c>
      <c r="I130" s="519">
        <f>+'Balance + PyG'!I131</f>
        <v>0</v>
      </c>
      <c r="J130" s="519">
        <f>+'Balance + PyG'!J131</f>
        <v>0</v>
      </c>
      <c r="K130" s="519">
        <f>+'Balance + PyG'!K131</f>
        <v>0</v>
      </c>
      <c r="L130" s="519">
        <f>+'Balance + PyG'!L131</f>
        <v>0</v>
      </c>
      <c r="M130" s="519">
        <f>+'Balance + PyG'!M131</f>
        <v>0</v>
      </c>
      <c r="N130" s="519">
        <f>+'Balance + PyG'!N131</f>
        <v>0</v>
      </c>
      <c r="O130" s="519">
        <f>+'Balance + PyG'!O131</f>
        <v>0</v>
      </c>
      <c r="P130" s="519">
        <f>+'Balance + PyG'!P131</f>
        <v>0</v>
      </c>
      <c r="Q130" s="519">
        <f>+'Balance + PyG'!Q131</f>
        <v>0</v>
      </c>
      <c r="R130" s="519">
        <f>+'Balance + PyG'!R131</f>
        <v>0</v>
      </c>
      <c r="S130" s="519">
        <f>+'Balance + PyG'!S131</f>
        <v>0</v>
      </c>
      <c r="T130" s="519">
        <f>+'Balance + PyG'!T131</f>
        <v>0</v>
      </c>
      <c r="U130" s="519">
        <f>+'Balance + PyG'!U131</f>
        <v>0</v>
      </c>
      <c r="V130" s="519">
        <f>+'Balance + PyG'!V131</f>
        <v>0</v>
      </c>
      <c r="W130" s="519">
        <f>+'Balance + PyG'!W131</f>
        <v>0</v>
      </c>
      <c r="X130" s="519">
        <f>+'Balance + PyG'!X131</f>
        <v>0</v>
      </c>
      <c r="Y130" s="519">
        <f>+'Balance + PyG'!Y131</f>
        <v>0</v>
      </c>
      <c r="Z130" s="519">
        <f>+'Balance + PyG'!Z131</f>
        <v>0</v>
      </c>
      <c r="AA130" s="519">
        <f>+'Balance + PyG'!AA131</f>
        <v>0</v>
      </c>
      <c r="AB130" s="519">
        <f>+'Balance + PyG'!AB131</f>
        <v>0</v>
      </c>
      <c r="AC130" s="519">
        <f>+'Balance + PyG'!AC131</f>
        <v>0</v>
      </c>
      <c r="AD130" s="519">
        <f>+'Balance + PyG'!AD131</f>
        <v>0</v>
      </c>
      <c r="AE130" s="519">
        <f>+'Balance + PyG'!AE131</f>
        <v>0</v>
      </c>
      <c r="AF130" s="519">
        <f>+'Balance + PyG'!AF131</f>
        <v>0</v>
      </c>
      <c r="AG130" s="519">
        <f>+'Balance + PyG'!AG131</f>
        <v>0</v>
      </c>
      <c r="AH130" s="519">
        <f>+'Balance + PyG'!AH131</f>
        <v>0</v>
      </c>
      <c r="AI130" s="519">
        <f>+'Balance + PyG'!AI131</f>
        <v>0</v>
      </c>
      <c r="AJ130" s="519">
        <f>+'Balance + PyG'!AJ131</f>
        <v>0</v>
      </c>
      <c r="AK130" s="519">
        <f>+'Balance + PyG'!AK131</f>
        <v>0</v>
      </c>
      <c r="AL130" s="472">
        <f>+'Balance + PyG'!AL131</f>
        <v>0</v>
      </c>
    </row>
    <row r="131" spans="1:38" s="309" customFormat="1" ht="12.75" x14ac:dyDescent="0.2">
      <c r="A131" s="512"/>
      <c r="B131" s="513" t="s">
        <v>65</v>
      </c>
      <c r="C131" s="514">
        <f>+'Balance + PyG'!C132</f>
        <v>0</v>
      </c>
      <c r="D131" s="515">
        <f>+'Balance + PyG'!D132</f>
        <v>0</v>
      </c>
      <c r="E131" s="519">
        <f>+'Balance + PyG'!E132</f>
        <v>0</v>
      </c>
      <c r="F131" s="519">
        <f>+'Balance + PyG'!F132</f>
        <v>0</v>
      </c>
      <c r="G131" s="519">
        <f>+'Balance + PyG'!G132</f>
        <v>0</v>
      </c>
      <c r="H131" s="519">
        <f>+'Balance + PyG'!H132</f>
        <v>0</v>
      </c>
      <c r="I131" s="519">
        <f>+'Balance + PyG'!I132</f>
        <v>0</v>
      </c>
      <c r="J131" s="519">
        <f>+'Balance + PyG'!J132</f>
        <v>0</v>
      </c>
      <c r="K131" s="519">
        <f>+'Balance + PyG'!K132</f>
        <v>0</v>
      </c>
      <c r="L131" s="519">
        <f>+'Balance + PyG'!L132</f>
        <v>0</v>
      </c>
      <c r="M131" s="519">
        <f>+'Balance + PyG'!M132</f>
        <v>0</v>
      </c>
      <c r="N131" s="519">
        <f>+'Balance + PyG'!N132</f>
        <v>0</v>
      </c>
      <c r="O131" s="519">
        <f>+'Balance + PyG'!O132</f>
        <v>0</v>
      </c>
      <c r="P131" s="519">
        <f>+'Balance + PyG'!P132</f>
        <v>0</v>
      </c>
      <c r="Q131" s="519">
        <f>+'Balance + PyG'!Q132</f>
        <v>0</v>
      </c>
      <c r="R131" s="519">
        <f>+'Balance + PyG'!R132</f>
        <v>0</v>
      </c>
      <c r="S131" s="519">
        <f>+'Balance + PyG'!S132</f>
        <v>0</v>
      </c>
      <c r="T131" s="519">
        <f>+'Balance + PyG'!T132</f>
        <v>0</v>
      </c>
      <c r="U131" s="519">
        <f>+'Balance + PyG'!U132</f>
        <v>0</v>
      </c>
      <c r="V131" s="519">
        <f>+'Balance + PyG'!V132</f>
        <v>0</v>
      </c>
      <c r="W131" s="519">
        <f>+'Balance + PyG'!W132</f>
        <v>0</v>
      </c>
      <c r="X131" s="519">
        <f>+'Balance + PyG'!X132</f>
        <v>0</v>
      </c>
      <c r="Y131" s="519">
        <f>+'Balance + PyG'!Y132</f>
        <v>0</v>
      </c>
      <c r="Z131" s="519">
        <f>+'Balance + PyG'!Z132</f>
        <v>0</v>
      </c>
      <c r="AA131" s="519">
        <f>+'Balance + PyG'!AA132</f>
        <v>0</v>
      </c>
      <c r="AB131" s="519">
        <f>+'Balance + PyG'!AB132</f>
        <v>0</v>
      </c>
      <c r="AC131" s="519">
        <f>+'Balance + PyG'!AC132</f>
        <v>0</v>
      </c>
      <c r="AD131" s="519">
        <f>+'Balance + PyG'!AD132</f>
        <v>0</v>
      </c>
      <c r="AE131" s="519">
        <f>+'Balance + PyG'!AE132</f>
        <v>0</v>
      </c>
      <c r="AF131" s="519">
        <f>+'Balance + PyG'!AF132</f>
        <v>0</v>
      </c>
      <c r="AG131" s="519">
        <f>+'Balance + PyG'!AG132</f>
        <v>0</v>
      </c>
      <c r="AH131" s="519">
        <f>+'Balance + PyG'!AH132</f>
        <v>0</v>
      </c>
      <c r="AI131" s="519">
        <f>+'Balance + PyG'!AI132</f>
        <v>0</v>
      </c>
      <c r="AJ131" s="519">
        <f>+'Balance + PyG'!AJ132</f>
        <v>0</v>
      </c>
      <c r="AK131" s="519">
        <f>+'Balance + PyG'!AK132</f>
        <v>0</v>
      </c>
      <c r="AL131" s="472">
        <f>+'Balance + PyG'!AL132</f>
        <v>0</v>
      </c>
    </row>
    <row r="132" spans="1:38" s="309" customFormat="1" ht="12.75" x14ac:dyDescent="0.2">
      <c r="A132" s="512"/>
      <c r="B132" s="513" t="s">
        <v>66</v>
      </c>
      <c r="C132" s="514">
        <f>+'Balance + PyG'!C133</f>
        <v>0</v>
      </c>
      <c r="D132" s="515">
        <f>+'Balance + PyG'!D133</f>
        <v>0</v>
      </c>
      <c r="E132" s="519">
        <f>+'Balance + PyG'!E133</f>
        <v>0</v>
      </c>
      <c r="F132" s="519">
        <f>+'Balance + PyG'!F133</f>
        <v>0</v>
      </c>
      <c r="G132" s="519">
        <f>+'Balance + PyG'!G133</f>
        <v>0</v>
      </c>
      <c r="H132" s="519">
        <f>+'Balance + PyG'!H133</f>
        <v>0</v>
      </c>
      <c r="I132" s="519">
        <f>+'Balance + PyG'!I133</f>
        <v>0</v>
      </c>
      <c r="J132" s="519">
        <f>+'Balance + PyG'!J133</f>
        <v>0</v>
      </c>
      <c r="K132" s="519">
        <f>+'Balance + PyG'!K133</f>
        <v>0</v>
      </c>
      <c r="L132" s="519">
        <f>+'Balance + PyG'!L133</f>
        <v>0</v>
      </c>
      <c r="M132" s="519">
        <f>+'Balance + PyG'!M133</f>
        <v>0</v>
      </c>
      <c r="N132" s="519">
        <f>+'Balance + PyG'!N133</f>
        <v>0</v>
      </c>
      <c r="O132" s="519">
        <f>+'Balance + PyG'!O133</f>
        <v>0</v>
      </c>
      <c r="P132" s="519">
        <f>+'Balance + PyG'!P133</f>
        <v>0</v>
      </c>
      <c r="Q132" s="519">
        <f>+'Balance + PyG'!Q133</f>
        <v>0</v>
      </c>
      <c r="R132" s="519">
        <f>+'Balance + PyG'!R133</f>
        <v>0</v>
      </c>
      <c r="S132" s="519">
        <f>+'Balance + PyG'!S133</f>
        <v>0</v>
      </c>
      <c r="T132" s="519">
        <f>+'Balance + PyG'!T133</f>
        <v>0</v>
      </c>
      <c r="U132" s="519">
        <f>+'Balance + PyG'!U133</f>
        <v>0</v>
      </c>
      <c r="V132" s="519">
        <f>+'Balance + PyG'!V133</f>
        <v>0</v>
      </c>
      <c r="W132" s="519">
        <f>+'Balance + PyG'!W133</f>
        <v>0</v>
      </c>
      <c r="X132" s="519">
        <f>+'Balance + PyG'!X133</f>
        <v>0</v>
      </c>
      <c r="Y132" s="519">
        <f>+'Balance + PyG'!Y133</f>
        <v>0</v>
      </c>
      <c r="Z132" s="519">
        <f>+'Balance + PyG'!Z133</f>
        <v>0</v>
      </c>
      <c r="AA132" s="519">
        <f>+'Balance + PyG'!AA133</f>
        <v>0</v>
      </c>
      <c r="AB132" s="519">
        <f>+'Balance + PyG'!AB133</f>
        <v>0</v>
      </c>
      <c r="AC132" s="519">
        <f>+'Balance + PyG'!AC133</f>
        <v>0</v>
      </c>
      <c r="AD132" s="519">
        <f>+'Balance + PyG'!AD133</f>
        <v>0</v>
      </c>
      <c r="AE132" s="519">
        <f>+'Balance + PyG'!AE133</f>
        <v>0</v>
      </c>
      <c r="AF132" s="519">
        <f>+'Balance + PyG'!AF133</f>
        <v>0</v>
      </c>
      <c r="AG132" s="519">
        <f>+'Balance + PyG'!AG133</f>
        <v>0</v>
      </c>
      <c r="AH132" s="519">
        <f>+'Balance + PyG'!AH133</f>
        <v>0</v>
      </c>
      <c r="AI132" s="519">
        <f>+'Balance + PyG'!AI133</f>
        <v>0</v>
      </c>
      <c r="AJ132" s="519">
        <f>+'Balance + PyG'!AJ133</f>
        <v>0</v>
      </c>
      <c r="AK132" s="519">
        <f>+'Balance + PyG'!AK133</f>
        <v>0</v>
      </c>
      <c r="AL132" s="472">
        <f>+'Balance + PyG'!AL133</f>
        <v>0</v>
      </c>
    </row>
    <row r="133" spans="1:38" s="309" customFormat="1" ht="12.75" x14ac:dyDescent="0.2">
      <c r="A133" s="512"/>
      <c r="B133" s="373" t="s">
        <v>77</v>
      </c>
      <c r="C133" s="536">
        <f>+'Balance + PyG'!C134</f>
        <v>0</v>
      </c>
      <c r="D133" s="537">
        <f>+'Balance + PyG'!D134</f>
        <v>0</v>
      </c>
      <c r="E133" s="519">
        <f>+'Balance + PyG'!E134</f>
        <v>0</v>
      </c>
      <c r="F133" s="519">
        <f>+'Balance + PyG'!F134</f>
        <v>0</v>
      </c>
      <c r="G133" s="519">
        <f>+'Balance + PyG'!G134</f>
        <v>0</v>
      </c>
      <c r="H133" s="519">
        <f>+'Balance + PyG'!H134</f>
        <v>0</v>
      </c>
      <c r="I133" s="519">
        <f>+'Balance + PyG'!I134</f>
        <v>0</v>
      </c>
      <c r="J133" s="519">
        <f>+'Balance + PyG'!J134</f>
        <v>0</v>
      </c>
      <c r="K133" s="519">
        <f>+'Balance + PyG'!K134</f>
        <v>0</v>
      </c>
      <c r="L133" s="519">
        <f>+'Balance + PyG'!L134</f>
        <v>0</v>
      </c>
      <c r="M133" s="519">
        <f>+'Balance + PyG'!M134</f>
        <v>0</v>
      </c>
      <c r="N133" s="519">
        <f>+'Balance + PyG'!N134</f>
        <v>0</v>
      </c>
      <c r="O133" s="519">
        <f>+'Balance + PyG'!O134</f>
        <v>0</v>
      </c>
      <c r="P133" s="519">
        <f>+'Balance + PyG'!P134</f>
        <v>0</v>
      </c>
      <c r="Q133" s="519">
        <f>+'Balance + PyG'!Q134</f>
        <v>0</v>
      </c>
      <c r="R133" s="519">
        <f>+'Balance + PyG'!R134</f>
        <v>0</v>
      </c>
      <c r="S133" s="519">
        <f>+'Balance + PyG'!S134</f>
        <v>0</v>
      </c>
      <c r="T133" s="519">
        <f>+'Balance + PyG'!T134</f>
        <v>0</v>
      </c>
      <c r="U133" s="519">
        <f>+'Balance + PyG'!U134</f>
        <v>0</v>
      </c>
      <c r="V133" s="519">
        <f>+'Balance + PyG'!V134</f>
        <v>0</v>
      </c>
      <c r="W133" s="519">
        <f>+'Balance + PyG'!W134</f>
        <v>0</v>
      </c>
      <c r="X133" s="519">
        <f>+'Balance + PyG'!X134</f>
        <v>0</v>
      </c>
      <c r="Y133" s="519">
        <f>+'Balance + PyG'!Y134</f>
        <v>0</v>
      </c>
      <c r="Z133" s="519">
        <f>+'Balance + PyG'!Z134</f>
        <v>0</v>
      </c>
      <c r="AA133" s="519">
        <f>+'Balance + PyG'!AA134</f>
        <v>0</v>
      </c>
      <c r="AB133" s="519">
        <f>+'Balance + PyG'!AB134</f>
        <v>0</v>
      </c>
      <c r="AC133" s="519">
        <f>+'Balance + PyG'!AC134</f>
        <v>0</v>
      </c>
      <c r="AD133" s="519">
        <f>+'Balance + PyG'!AD134</f>
        <v>0</v>
      </c>
      <c r="AE133" s="519">
        <f>+'Balance + PyG'!AE134</f>
        <v>0</v>
      </c>
      <c r="AF133" s="519">
        <f>+'Balance + PyG'!AF134</f>
        <v>0</v>
      </c>
      <c r="AG133" s="519">
        <f>+'Balance + PyG'!AG134</f>
        <v>0</v>
      </c>
      <c r="AH133" s="519">
        <f>+'Balance + PyG'!AH134</f>
        <v>0</v>
      </c>
      <c r="AI133" s="519">
        <f>+'Balance + PyG'!AI134</f>
        <v>0</v>
      </c>
      <c r="AJ133" s="519">
        <f>+'Balance + PyG'!AJ134</f>
        <v>0</v>
      </c>
      <c r="AK133" s="519">
        <f>+'Balance + PyG'!AK134</f>
        <v>0</v>
      </c>
      <c r="AL133" s="472">
        <f>+'Balance + PyG'!AL134</f>
        <v>0</v>
      </c>
    </row>
    <row r="134" spans="1:38" s="309" customFormat="1" ht="12.75" x14ac:dyDescent="0.2">
      <c r="A134" s="512"/>
      <c r="B134" s="373" t="s">
        <v>78</v>
      </c>
      <c r="C134" s="536">
        <f>+'Balance + PyG'!C135</f>
        <v>0</v>
      </c>
      <c r="D134" s="537">
        <f>+'Balance + PyG'!D135</f>
        <v>0</v>
      </c>
      <c r="E134" s="519">
        <f>+'Balance + PyG'!E135</f>
        <v>0</v>
      </c>
      <c r="F134" s="519">
        <f>+'Balance + PyG'!F135</f>
        <v>0</v>
      </c>
      <c r="G134" s="519">
        <f>+'Balance + PyG'!G135</f>
        <v>0</v>
      </c>
      <c r="H134" s="519">
        <f>+'Balance + PyG'!H135</f>
        <v>0</v>
      </c>
      <c r="I134" s="519">
        <f>+'Balance + PyG'!I135</f>
        <v>0</v>
      </c>
      <c r="J134" s="519">
        <f>+'Balance + PyG'!J135</f>
        <v>0</v>
      </c>
      <c r="K134" s="519">
        <f>+'Balance + PyG'!K135</f>
        <v>0</v>
      </c>
      <c r="L134" s="519">
        <f>+'Balance + PyG'!L135</f>
        <v>0</v>
      </c>
      <c r="M134" s="519">
        <f>+'Balance + PyG'!M135</f>
        <v>0</v>
      </c>
      <c r="N134" s="519">
        <f>+'Balance + PyG'!N135</f>
        <v>0</v>
      </c>
      <c r="O134" s="519">
        <f>+'Balance + PyG'!O135</f>
        <v>0</v>
      </c>
      <c r="P134" s="519">
        <f>+'Balance + PyG'!P135</f>
        <v>0</v>
      </c>
      <c r="Q134" s="519">
        <f>+'Balance + PyG'!Q135</f>
        <v>0</v>
      </c>
      <c r="R134" s="519">
        <f>+'Balance + PyG'!R135</f>
        <v>0</v>
      </c>
      <c r="S134" s="519">
        <f>+'Balance + PyG'!S135</f>
        <v>0</v>
      </c>
      <c r="T134" s="519">
        <f>+'Balance + PyG'!T135</f>
        <v>0</v>
      </c>
      <c r="U134" s="519">
        <f>+'Balance + PyG'!U135</f>
        <v>0</v>
      </c>
      <c r="V134" s="519">
        <f>+'Balance + PyG'!V135</f>
        <v>0</v>
      </c>
      <c r="W134" s="519">
        <f>+'Balance + PyG'!W135</f>
        <v>0</v>
      </c>
      <c r="X134" s="519">
        <f>+'Balance + PyG'!X135</f>
        <v>0</v>
      </c>
      <c r="Y134" s="519">
        <f>+'Balance + PyG'!Y135</f>
        <v>0</v>
      </c>
      <c r="Z134" s="519">
        <f>+'Balance + PyG'!Z135</f>
        <v>0</v>
      </c>
      <c r="AA134" s="519">
        <f>+'Balance + PyG'!AA135</f>
        <v>0</v>
      </c>
      <c r="AB134" s="519">
        <f>+'Balance + PyG'!AB135</f>
        <v>0</v>
      </c>
      <c r="AC134" s="519">
        <f>+'Balance + PyG'!AC135</f>
        <v>0</v>
      </c>
      <c r="AD134" s="519">
        <f>+'Balance + PyG'!AD135</f>
        <v>0</v>
      </c>
      <c r="AE134" s="519">
        <f>+'Balance + PyG'!AE135</f>
        <v>0</v>
      </c>
      <c r="AF134" s="519">
        <f>+'Balance + PyG'!AF135</f>
        <v>0</v>
      </c>
      <c r="AG134" s="519">
        <f>+'Balance + PyG'!AG135</f>
        <v>0</v>
      </c>
      <c r="AH134" s="519">
        <f>+'Balance + PyG'!AH135</f>
        <v>0</v>
      </c>
      <c r="AI134" s="519">
        <f>+'Balance + PyG'!AI135</f>
        <v>0</v>
      </c>
      <c r="AJ134" s="519">
        <f>+'Balance + PyG'!AJ135</f>
        <v>0</v>
      </c>
      <c r="AK134" s="519">
        <f>+'Balance + PyG'!AK135</f>
        <v>0</v>
      </c>
      <c r="AL134" s="472">
        <f>+'Balance + PyG'!AL135</f>
        <v>0</v>
      </c>
    </row>
    <row r="135" spans="1:38" s="309" customFormat="1" ht="12.75" x14ac:dyDescent="0.2">
      <c r="A135" s="512"/>
      <c r="B135" s="373" t="s">
        <v>39</v>
      </c>
      <c r="C135" s="536">
        <f>+'Balance + PyG'!C136</f>
        <v>0</v>
      </c>
      <c r="D135" s="537">
        <f>+'Balance + PyG'!D136</f>
        <v>0</v>
      </c>
      <c r="E135" s="519">
        <f>+'Balance + PyG'!E136</f>
        <v>0</v>
      </c>
      <c r="F135" s="519">
        <f>+'Balance + PyG'!F136</f>
        <v>0</v>
      </c>
      <c r="G135" s="519">
        <f>+'Balance + PyG'!G136</f>
        <v>0</v>
      </c>
      <c r="H135" s="519">
        <f>+'Balance + PyG'!H136</f>
        <v>0</v>
      </c>
      <c r="I135" s="519">
        <f>+'Balance + PyG'!I136</f>
        <v>0</v>
      </c>
      <c r="J135" s="519">
        <f>+'Balance + PyG'!J136</f>
        <v>0</v>
      </c>
      <c r="K135" s="519">
        <f>+'Balance + PyG'!K136</f>
        <v>0</v>
      </c>
      <c r="L135" s="519">
        <f>+'Balance + PyG'!L136</f>
        <v>0</v>
      </c>
      <c r="M135" s="519">
        <f>+'Balance + PyG'!M136</f>
        <v>0</v>
      </c>
      <c r="N135" s="519">
        <f>+'Balance + PyG'!N136</f>
        <v>0</v>
      </c>
      <c r="O135" s="519">
        <f>+'Balance + PyG'!O136</f>
        <v>0</v>
      </c>
      <c r="P135" s="519">
        <f>+'Balance + PyG'!P136</f>
        <v>0</v>
      </c>
      <c r="Q135" s="519">
        <f>+'Balance + PyG'!Q136</f>
        <v>0</v>
      </c>
      <c r="R135" s="519">
        <f>+'Balance + PyG'!R136</f>
        <v>0</v>
      </c>
      <c r="S135" s="519">
        <f>+'Balance + PyG'!S136</f>
        <v>0</v>
      </c>
      <c r="T135" s="519">
        <f>+'Balance + PyG'!T136</f>
        <v>0</v>
      </c>
      <c r="U135" s="519">
        <f>+'Balance + PyG'!U136</f>
        <v>0</v>
      </c>
      <c r="V135" s="519">
        <f>+'Balance + PyG'!V136</f>
        <v>0</v>
      </c>
      <c r="W135" s="519">
        <f>+'Balance + PyG'!W136</f>
        <v>0</v>
      </c>
      <c r="X135" s="519">
        <f>+'Balance + PyG'!X136</f>
        <v>0</v>
      </c>
      <c r="Y135" s="519">
        <f>+'Balance + PyG'!Y136</f>
        <v>0</v>
      </c>
      <c r="Z135" s="519">
        <f>+'Balance + PyG'!Z136</f>
        <v>0</v>
      </c>
      <c r="AA135" s="519">
        <f>+'Balance + PyG'!AA136</f>
        <v>0</v>
      </c>
      <c r="AB135" s="519">
        <f>+'Balance + PyG'!AB136</f>
        <v>0</v>
      </c>
      <c r="AC135" s="519">
        <f>+'Balance + PyG'!AC136</f>
        <v>0</v>
      </c>
      <c r="AD135" s="519">
        <f>+'Balance + PyG'!AD136</f>
        <v>0</v>
      </c>
      <c r="AE135" s="519">
        <f>+'Balance + PyG'!AE136</f>
        <v>0</v>
      </c>
      <c r="AF135" s="519">
        <f>+'Balance + PyG'!AF136</f>
        <v>0</v>
      </c>
      <c r="AG135" s="519">
        <f>+'Balance + PyG'!AG136</f>
        <v>0</v>
      </c>
      <c r="AH135" s="519">
        <f>+'Balance + PyG'!AH136</f>
        <v>0</v>
      </c>
      <c r="AI135" s="519">
        <f>+'Balance + PyG'!AI136</f>
        <v>0</v>
      </c>
      <c r="AJ135" s="519">
        <f>+'Balance + PyG'!AJ136</f>
        <v>0</v>
      </c>
      <c r="AK135" s="519">
        <f>+'Balance + PyG'!AK136</f>
        <v>0</v>
      </c>
      <c r="AL135" s="472">
        <f>+'Balance + PyG'!AL136</f>
        <v>0</v>
      </c>
    </row>
    <row r="136" spans="1:38" s="49" customFormat="1" x14ac:dyDescent="0.25">
      <c r="A136" s="506"/>
      <c r="B136" s="540"/>
      <c r="C136" s="541"/>
      <c r="D136" s="542"/>
      <c r="E136" s="527"/>
      <c r="F136" s="527"/>
      <c r="G136" s="527"/>
      <c r="H136" s="527"/>
      <c r="I136" s="527"/>
      <c r="J136" s="527"/>
      <c r="K136" s="527"/>
      <c r="L136" s="527"/>
      <c r="M136" s="527"/>
      <c r="N136" s="527"/>
      <c r="O136" s="527"/>
      <c r="P136" s="527"/>
      <c r="Q136" s="527"/>
      <c r="R136" s="527"/>
      <c r="S136" s="527"/>
      <c r="T136" s="527"/>
      <c r="U136" s="527"/>
      <c r="V136" s="527"/>
      <c r="W136" s="527"/>
      <c r="X136" s="527"/>
      <c r="Y136" s="527"/>
      <c r="Z136" s="527"/>
      <c r="AA136" s="527"/>
      <c r="AB136" s="527"/>
      <c r="AC136" s="527"/>
      <c r="AD136" s="527"/>
      <c r="AE136" s="527"/>
      <c r="AF136" s="527"/>
      <c r="AG136" s="527"/>
      <c r="AH136" s="527"/>
      <c r="AI136" s="527"/>
      <c r="AJ136" s="527"/>
      <c r="AK136" s="527"/>
      <c r="AL136" s="467"/>
    </row>
    <row r="137" spans="1:38" s="145" customFormat="1" ht="13.5" thickBot="1" x14ac:dyDescent="0.25">
      <c r="A137" s="528"/>
      <c r="B137" s="543" t="s">
        <v>88</v>
      </c>
      <c r="C137" s="544">
        <f>+'Balance + PyG'!C138</f>
        <v>0</v>
      </c>
      <c r="D137" s="545">
        <f>+'Balance + PyG'!D138</f>
        <v>0</v>
      </c>
      <c r="E137" s="546">
        <f>+'Balance + PyG'!E138</f>
        <v>0</v>
      </c>
      <c r="F137" s="546">
        <f>+'Balance + PyG'!F138</f>
        <v>0</v>
      </c>
      <c r="G137" s="546">
        <f>+'Balance + PyG'!G138</f>
        <v>0</v>
      </c>
      <c r="H137" s="546">
        <f>+'Balance + PyG'!H138</f>
        <v>0</v>
      </c>
      <c r="I137" s="546">
        <f>+'Balance + PyG'!I138</f>
        <v>0</v>
      </c>
      <c r="J137" s="546">
        <f>+'Balance + PyG'!J138</f>
        <v>0</v>
      </c>
      <c r="K137" s="546">
        <f>+'Balance + PyG'!K138</f>
        <v>0</v>
      </c>
      <c r="L137" s="546">
        <f>+'Balance + PyG'!L138</f>
        <v>0</v>
      </c>
      <c r="M137" s="546">
        <f>+'Balance + PyG'!M138</f>
        <v>0</v>
      </c>
      <c r="N137" s="546">
        <f>+'Balance + PyG'!N138</f>
        <v>0</v>
      </c>
      <c r="O137" s="546">
        <f>+'Balance + PyG'!O138</f>
        <v>0</v>
      </c>
      <c r="P137" s="546">
        <f>+'Balance + PyG'!P138</f>
        <v>0</v>
      </c>
      <c r="Q137" s="546">
        <f>+'Balance + PyG'!Q138</f>
        <v>0</v>
      </c>
      <c r="R137" s="546">
        <f>+'Balance + PyG'!R138</f>
        <v>0</v>
      </c>
      <c r="S137" s="546">
        <f>+'Balance + PyG'!S138</f>
        <v>0</v>
      </c>
      <c r="T137" s="546">
        <f>+'Balance + PyG'!T138</f>
        <v>0</v>
      </c>
      <c r="U137" s="546">
        <f>+'Balance + PyG'!U138</f>
        <v>0</v>
      </c>
      <c r="V137" s="546">
        <f>+'Balance + PyG'!V138</f>
        <v>0</v>
      </c>
      <c r="W137" s="546">
        <f>+'Balance + PyG'!W138</f>
        <v>0</v>
      </c>
      <c r="X137" s="546">
        <f>+'Balance + PyG'!X138</f>
        <v>0</v>
      </c>
      <c r="Y137" s="546">
        <f>+'Balance + PyG'!Y138</f>
        <v>0</v>
      </c>
      <c r="Z137" s="546">
        <f>+'Balance + PyG'!Z138</f>
        <v>0</v>
      </c>
      <c r="AA137" s="546">
        <f>+'Balance + PyG'!AA138</f>
        <v>0</v>
      </c>
      <c r="AB137" s="546">
        <f>+'Balance + PyG'!AB138</f>
        <v>0</v>
      </c>
      <c r="AC137" s="546">
        <f>+'Balance + PyG'!AC138</f>
        <v>0</v>
      </c>
      <c r="AD137" s="546">
        <f>+'Balance + PyG'!AD138</f>
        <v>0</v>
      </c>
      <c r="AE137" s="546">
        <f>+'Balance + PyG'!AE138</f>
        <v>0</v>
      </c>
      <c r="AF137" s="546">
        <f>+'Balance + PyG'!AF138</f>
        <v>0</v>
      </c>
      <c r="AG137" s="546">
        <f>+'Balance + PyG'!AG138</f>
        <v>0</v>
      </c>
      <c r="AH137" s="546">
        <f>+'Balance + PyG'!AH138</f>
        <v>0</v>
      </c>
      <c r="AI137" s="546">
        <f>+'Balance + PyG'!AI138</f>
        <v>0</v>
      </c>
      <c r="AJ137" s="546">
        <f>+'Balance + PyG'!AJ138</f>
        <v>0</v>
      </c>
      <c r="AK137" s="546">
        <f>+'Balance + PyG'!AK138</f>
        <v>0</v>
      </c>
      <c r="AL137" s="547">
        <f>+'Balance + PyG'!AL138</f>
        <v>0</v>
      </c>
    </row>
    <row r="138" spans="1:38" x14ac:dyDescent="0.25">
      <c r="A138" s="445"/>
      <c r="B138" s="548"/>
      <c r="C138" s="549"/>
      <c r="D138" s="549"/>
      <c r="E138" s="447"/>
      <c r="F138" s="447"/>
      <c r="G138" s="447"/>
      <c r="H138" s="447"/>
      <c r="I138" s="447"/>
      <c r="J138" s="447"/>
      <c r="K138" s="447"/>
      <c r="L138" s="447"/>
      <c r="M138" s="447"/>
      <c r="N138" s="447"/>
      <c r="O138" s="447"/>
      <c r="P138" s="447"/>
      <c r="Q138" s="447"/>
      <c r="R138" s="447"/>
      <c r="S138" s="447"/>
      <c r="T138" s="447"/>
      <c r="U138" s="447"/>
      <c r="V138" s="447"/>
      <c r="W138" s="447"/>
      <c r="X138" s="447"/>
      <c r="Y138" s="447"/>
      <c r="Z138" s="447"/>
      <c r="AA138" s="447"/>
      <c r="AB138" s="447"/>
      <c r="AC138" s="447"/>
      <c r="AD138" s="447"/>
      <c r="AE138" s="447"/>
      <c r="AF138" s="447"/>
      <c r="AG138" s="447"/>
      <c r="AH138" s="447"/>
      <c r="AI138" s="447"/>
      <c r="AJ138" s="447"/>
      <c r="AK138" s="447"/>
      <c r="AL138" s="627"/>
    </row>
    <row r="139" spans="1:38" x14ac:dyDescent="0.25">
      <c r="A139" s="445"/>
      <c r="B139" s="550" t="s">
        <v>150</v>
      </c>
      <c r="C139" s="549"/>
      <c r="D139" s="549"/>
      <c r="E139" s="447"/>
      <c r="F139" s="447"/>
      <c r="G139" s="447"/>
      <c r="H139" s="447"/>
      <c r="I139" s="447"/>
      <c r="J139" s="447"/>
      <c r="K139" s="447"/>
      <c r="L139" s="447"/>
      <c r="M139" s="447"/>
      <c r="N139" s="447"/>
      <c r="O139" s="447"/>
      <c r="P139" s="447"/>
      <c r="Q139" s="447"/>
      <c r="R139" s="447"/>
      <c r="S139" s="447"/>
      <c r="T139" s="447"/>
      <c r="U139" s="447"/>
      <c r="V139" s="447"/>
      <c r="W139" s="447"/>
      <c r="X139" s="447"/>
      <c r="Y139" s="447"/>
      <c r="Z139" s="447"/>
      <c r="AA139" s="447"/>
      <c r="AB139" s="447"/>
      <c r="AC139" s="447"/>
      <c r="AD139" s="447"/>
      <c r="AE139" s="447"/>
      <c r="AF139" s="447"/>
      <c r="AG139" s="447"/>
      <c r="AH139" s="447"/>
      <c r="AI139" s="447"/>
      <c r="AJ139" s="447"/>
      <c r="AK139" s="447"/>
      <c r="AL139" s="627"/>
    </row>
    <row r="140" spans="1:38" ht="15.75" thickBot="1" x14ac:dyDescent="0.3">
      <c r="A140" s="445"/>
      <c r="B140" s="503"/>
      <c r="C140" s="549"/>
      <c r="D140" s="549"/>
      <c r="E140" s="447"/>
      <c r="F140" s="447"/>
      <c r="G140" s="447"/>
      <c r="H140" s="447"/>
      <c r="I140" s="447"/>
      <c r="J140" s="447"/>
      <c r="K140" s="447"/>
      <c r="L140" s="447"/>
      <c r="M140" s="447"/>
      <c r="N140" s="447"/>
      <c r="O140" s="447"/>
      <c r="P140" s="447"/>
      <c r="Q140" s="447"/>
      <c r="R140" s="447"/>
      <c r="S140" s="447"/>
      <c r="T140" s="447"/>
      <c r="U140" s="447"/>
      <c r="V140" s="447"/>
      <c r="W140" s="447"/>
      <c r="X140" s="447"/>
      <c r="Y140" s="447"/>
      <c r="Z140" s="447"/>
      <c r="AA140" s="447"/>
      <c r="AB140" s="447"/>
      <c r="AC140" s="447"/>
      <c r="AD140" s="447"/>
      <c r="AE140" s="447"/>
      <c r="AF140" s="447"/>
      <c r="AG140" s="447"/>
      <c r="AH140" s="447"/>
      <c r="AI140" s="447"/>
      <c r="AJ140" s="447"/>
      <c r="AK140" s="447"/>
      <c r="AL140" s="627"/>
    </row>
    <row r="141" spans="1:38" s="308" customFormat="1" ht="15.75" thickBot="1" x14ac:dyDescent="0.3">
      <c r="A141" s="497"/>
      <c r="B141" s="551" t="s">
        <v>151</v>
      </c>
      <c r="C141" s="552">
        <f>+'Balance + PyG'!C142</f>
        <v>0</v>
      </c>
      <c r="D141" s="553">
        <f>+'Balance + PyG'!D142</f>
        <v>0</v>
      </c>
      <c r="E141" s="553">
        <f>+'Balance + PyG'!E142</f>
        <v>0</v>
      </c>
      <c r="F141" s="553">
        <f>+'Balance + PyG'!F142</f>
        <v>0</v>
      </c>
      <c r="G141" s="553">
        <f>+'Balance + PyG'!G142</f>
        <v>0</v>
      </c>
      <c r="H141" s="553">
        <f>+'Balance + PyG'!H142</f>
        <v>0</v>
      </c>
      <c r="I141" s="553">
        <f>+'Balance + PyG'!I142</f>
        <v>0</v>
      </c>
      <c r="J141" s="553">
        <f>+'Balance + PyG'!J142</f>
        <v>0</v>
      </c>
      <c r="K141" s="553">
        <f>+'Balance + PyG'!K142</f>
        <v>0</v>
      </c>
      <c r="L141" s="553">
        <f>+'Balance + PyG'!L142</f>
        <v>0</v>
      </c>
      <c r="M141" s="553">
        <f>+'Balance + PyG'!M142</f>
        <v>0</v>
      </c>
      <c r="N141" s="553">
        <f>+'Balance + PyG'!N142</f>
        <v>0</v>
      </c>
      <c r="O141" s="553">
        <f>+'Balance + PyG'!O142</f>
        <v>0</v>
      </c>
      <c r="P141" s="553">
        <f>+'Balance + PyG'!P142</f>
        <v>0</v>
      </c>
      <c r="Q141" s="553">
        <f>+'Balance + PyG'!Q142</f>
        <v>0</v>
      </c>
      <c r="R141" s="553">
        <f>+'Balance + PyG'!R142</f>
        <v>0</v>
      </c>
      <c r="S141" s="553">
        <f>+'Balance + PyG'!S142</f>
        <v>0</v>
      </c>
      <c r="T141" s="553">
        <f>+'Balance + PyG'!T142</f>
        <v>0</v>
      </c>
      <c r="U141" s="553">
        <f>+'Balance + PyG'!U142</f>
        <v>0</v>
      </c>
      <c r="V141" s="553">
        <f>+'Balance + PyG'!V142</f>
        <v>0</v>
      </c>
      <c r="W141" s="553">
        <f>+'Balance + PyG'!W142</f>
        <v>0</v>
      </c>
      <c r="X141" s="553">
        <f>+'Balance + PyG'!X142</f>
        <v>0</v>
      </c>
      <c r="Y141" s="553">
        <f>+'Balance + PyG'!Y142</f>
        <v>0</v>
      </c>
      <c r="Z141" s="553">
        <f>+'Balance + PyG'!Z142</f>
        <v>0</v>
      </c>
      <c r="AA141" s="553">
        <f>+'Balance + PyG'!AA142</f>
        <v>0</v>
      </c>
      <c r="AB141" s="553">
        <f>+'Balance + PyG'!AB142</f>
        <v>0</v>
      </c>
      <c r="AC141" s="553">
        <f>+'Balance + PyG'!AC142</f>
        <v>0</v>
      </c>
      <c r="AD141" s="553">
        <f>+'Balance + PyG'!AD142</f>
        <v>0</v>
      </c>
      <c r="AE141" s="553">
        <f>+'Balance + PyG'!AE142</f>
        <v>0</v>
      </c>
      <c r="AF141" s="553">
        <f>+'Balance + PyG'!AF142</f>
        <v>0</v>
      </c>
      <c r="AG141" s="553">
        <f>+'Balance + PyG'!AG142</f>
        <v>0</v>
      </c>
      <c r="AH141" s="553">
        <f>+'Balance + PyG'!AH142</f>
        <v>0</v>
      </c>
      <c r="AI141" s="553">
        <f>+'Balance + PyG'!AI142</f>
        <v>0</v>
      </c>
      <c r="AJ141" s="553">
        <f>+'Balance + PyG'!AJ142</f>
        <v>0</v>
      </c>
      <c r="AK141" s="553">
        <f>+'Balance + PyG'!AK142</f>
        <v>0</v>
      </c>
      <c r="AL141" s="554">
        <f>+'Balance + PyG'!AL142</f>
        <v>0</v>
      </c>
    </row>
    <row r="142" spans="1:38" s="308" customFormat="1" x14ac:dyDescent="0.25">
      <c r="A142" s="497"/>
      <c r="B142" s="555" t="s">
        <v>152</v>
      </c>
      <c r="C142" s="556">
        <f>+'Balance + PyG'!C143</f>
        <v>0</v>
      </c>
      <c r="D142" s="557">
        <f>+'Balance + PyG'!D143</f>
        <v>0</v>
      </c>
      <c r="E142" s="557">
        <f>+'Balance + PyG'!E143</f>
        <v>0</v>
      </c>
      <c r="F142" s="557">
        <f>+'Balance + PyG'!F143</f>
        <v>0</v>
      </c>
      <c r="G142" s="557">
        <f>+'Balance + PyG'!G143</f>
        <v>0</v>
      </c>
      <c r="H142" s="557">
        <f>+'Balance + PyG'!H143</f>
        <v>0</v>
      </c>
      <c r="I142" s="557">
        <f>+'Balance + PyG'!I143</f>
        <v>0</v>
      </c>
      <c r="J142" s="557">
        <f>+'Balance + PyG'!J143</f>
        <v>0</v>
      </c>
      <c r="K142" s="557">
        <f>+'Balance + PyG'!K143</f>
        <v>0</v>
      </c>
      <c r="L142" s="557">
        <f>+'Balance + PyG'!L143</f>
        <v>0</v>
      </c>
      <c r="M142" s="557">
        <f>+'Balance + PyG'!M143</f>
        <v>0</v>
      </c>
      <c r="N142" s="557">
        <f>+'Balance + PyG'!N143</f>
        <v>0</v>
      </c>
      <c r="O142" s="557">
        <f>+'Balance + PyG'!O143</f>
        <v>0</v>
      </c>
      <c r="P142" s="557">
        <f>+'Balance + PyG'!P143</f>
        <v>0</v>
      </c>
      <c r="Q142" s="557">
        <f>+'Balance + PyG'!Q143</f>
        <v>0</v>
      </c>
      <c r="R142" s="557">
        <f>+'Balance + PyG'!R143</f>
        <v>0</v>
      </c>
      <c r="S142" s="557">
        <f>+'Balance + PyG'!S143</f>
        <v>0</v>
      </c>
      <c r="T142" s="557">
        <f>+'Balance + PyG'!T143</f>
        <v>0</v>
      </c>
      <c r="U142" s="557">
        <f>+'Balance + PyG'!U143</f>
        <v>0</v>
      </c>
      <c r="V142" s="557">
        <f>+'Balance + PyG'!V143</f>
        <v>0</v>
      </c>
      <c r="W142" s="557">
        <f>+'Balance + PyG'!W143</f>
        <v>0</v>
      </c>
      <c r="X142" s="557">
        <f>+'Balance + PyG'!X143</f>
        <v>0</v>
      </c>
      <c r="Y142" s="557">
        <f>+'Balance + PyG'!Y143</f>
        <v>0</v>
      </c>
      <c r="Z142" s="557">
        <f>+'Balance + PyG'!Z143</f>
        <v>0</v>
      </c>
      <c r="AA142" s="557">
        <f>+'Balance + PyG'!AA143</f>
        <v>0</v>
      </c>
      <c r="AB142" s="557">
        <f>+'Balance + PyG'!AB143</f>
        <v>0</v>
      </c>
      <c r="AC142" s="557">
        <f>+'Balance + PyG'!AC143</f>
        <v>0</v>
      </c>
      <c r="AD142" s="557">
        <f>+'Balance + PyG'!AD143</f>
        <v>0</v>
      </c>
      <c r="AE142" s="557">
        <f>+'Balance + PyG'!AE143</f>
        <v>0</v>
      </c>
      <c r="AF142" s="557">
        <f>+'Balance + PyG'!AF143</f>
        <v>0</v>
      </c>
      <c r="AG142" s="557">
        <f>+'Balance + PyG'!AG143</f>
        <v>0</v>
      </c>
      <c r="AH142" s="557">
        <f>+'Balance + PyG'!AH143</f>
        <v>0</v>
      </c>
      <c r="AI142" s="557">
        <f>+'Balance + PyG'!AI143</f>
        <v>0</v>
      </c>
      <c r="AJ142" s="557">
        <f>+'Balance + PyG'!AJ143</f>
        <v>0</v>
      </c>
      <c r="AK142" s="557">
        <f>+'Balance + PyG'!AK143</f>
        <v>0</v>
      </c>
      <c r="AL142" s="558">
        <f>+'Balance + PyG'!AL143</f>
        <v>0</v>
      </c>
    </row>
    <row r="143" spans="1:38" s="308" customFormat="1" x14ac:dyDescent="0.25">
      <c r="A143" s="497"/>
      <c r="B143" s="559" t="s">
        <v>155</v>
      </c>
      <c r="C143" s="560">
        <f>+'Balance + PyG'!C144</f>
        <v>0</v>
      </c>
      <c r="D143" s="533">
        <f>+'Balance + PyG'!D144</f>
        <v>0</v>
      </c>
      <c r="E143" s="533">
        <f>+'Balance + PyG'!E144</f>
        <v>0</v>
      </c>
      <c r="F143" s="533">
        <f>+'Balance + PyG'!F144</f>
        <v>0</v>
      </c>
      <c r="G143" s="533">
        <f>+'Balance + PyG'!G144</f>
        <v>0</v>
      </c>
      <c r="H143" s="533">
        <f>+'Balance + PyG'!H144</f>
        <v>0</v>
      </c>
      <c r="I143" s="533">
        <f>+'Balance + PyG'!I144</f>
        <v>0</v>
      </c>
      <c r="J143" s="533">
        <f>+'Balance + PyG'!J144</f>
        <v>0</v>
      </c>
      <c r="K143" s="533">
        <f>+'Balance + PyG'!K144</f>
        <v>0</v>
      </c>
      <c r="L143" s="533">
        <f>+'Balance + PyG'!L144</f>
        <v>0</v>
      </c>
      <c r="M143" s="533">
        <f>+'Balance + PyG'!M144</f>
        <v>0</v>
      </c>
      <c r="N143" s="533">
        <f>+'Balance + PyG'!N144</f>
        <v>0</v>
      </c>
      <c r="O143" s="533">
        <f>+'Balance + PyG'!O144</f>
        <v>0</v>
      </c>
      <c r="P143" s="533">
        <f>+'Balance + PyG'!P144</f>
        <v>0</v>
      </c>
      <c r="Q143" s="533">
        <f>+'Balance + PyG'!Q144</f>
        <v>0</v>
      </c>
      <c r="R143" s="533">
        <f>+'Balance + PyG'!R144</f>
        <v>0</v>
      </c>
      <c r="S143" s="533">
        <f>+'Balance + PyG'!S144</f>
        <v>0</v>
      </c>
      <c r="T143" s="533">
        <f>+'Balance + PyG'!T144</f>
        <v>0</v>
      </c>
      <c r="U143" s="533">
        <f>+'Balance + PyG'!U144</f>
        <v>0</v>
      </c>
      <c r="V143" s="533">
        <f>+'Balance + PyG'!V144</f>
        <v>0</v>
      </c>
      <c r="W143" s="533">
        <f>+'Balance + PyG'!W144</f>
        <v>0</v>
      </c>
      <c r="X143" s="533">
        <f>+'Balance + PyG'!X144</f>
        <v>0</v>
      </c>
      <c r="Y143" s="533">
        <f>+'Balance + PyG'!Y144</f>
        <v>0</v>
      </c>
      <c r="Z143" s="533">
        <f>+'Balance + PyG'!Z144</f>
        <v>0</v>
      </c>
      <c r="AA143" s="533">
        <f>+'Balance + PyG'!AA144</f>
        <v>0</v>
      </c>
      <c r="AB143" s="533">
        <f>+'Balance + PyG'!AB144</f>
        <v>0</v>
      </c>
      <c r="AC143" s="533">
        <f>+'Balance + PyG'!AC144</f>
        <v>0</v>
      </c>
      <c r="AD143" s="533">
        <f>+'Balance + PyG'!AD144</f>
        <v>0</v>
      </c>
      <c r="AE143" s="533">
        <f>+'Balance + PyG'!AE144</f>
        <v>0</v>
      </c>
      <c r="AF143" s="533">
        <f>+'Balance + PyG'!AF144</f>
        <v>0</v>
      </c>
      <c r="AG143" s="533">
        <f>+'Balance + PyG'!AG144</f>
        <v>0</v>
      </c>
      <c r="AH143" s="533">
        <f>+'Balance + PyG'!AH144</f>
        <v>0</v>
      </c>
      <c r="AI143" s="533">
        <f>+'Balance + PyG'!AI144</f>
        <v>0</v>
      </c>
      <c r="AJ143" s="533">
        <f>+'Balance + PyG'!AJ144</f>
        <v>0</v>
      </c>
      <c r="AK143" s="533">
        <f>+'Balance + PyG'!AK144</f>
        <v>0</v>
      </c>
      <c r="AL143" s="481">
        <f>+'Balance + PyG'!AL144</f>
        <v>0</v>
      </c>
    </row>
    <row r="144" spans="1:38" s="308" customFormat="1" x14ac:dyDescent="0.25">
      <c r="A144" s="497"/>
      <c r="B144" s="559" t="s">
        <v>153</v>
      </c>
      <c r="C144" s="560">
        <f>+'Balance + PyG'!C145</f>
        <v>0</v>
      </c>
      <c r="D144" s="533">
        <f>+'Balance + PyG'!D145</f>
        <v>0</v>
      </c>
      <c r="E144" s="533">
        <f>+'Balance + PyG'!E145</f>
        <v>0</v>
      </c>
      <c r="F144" s="533">
        <f>+'Balance + PyG'!F145</f>
        <v>0</v>
      </c>
      <c r="G144" s="533">
        <f>+'Balance + PyG'!G145</f>
        <v>0</v>
      </c>
      <c r="H144" s="533">
        <f>+'Balance + PyG'!H145</f>
        <v>0</v>
      </c>
      <c r="I144" s="533">
        <f>+'Balance + PyG'!I145</f>
        <v>0</v>
      </c>
      <c r="J144" s="533">
        <f>+'Balance + PyG'!J145</f>
        <v>0</v>
      </c>
      <c r="K144" s="533">
        <f>+'Balance + PyG'!K145</f>
        <v>0</v>
      </c>
      <c r="L144" s="533">
        <f>+'Balance + PyG'!L145</f>
        <v>0</v>
      </c>
      <c r="M144" s="533">
        <f>+'Balance + PyG'!M145</f>
        <v>0</v>
      </c>
      <c r="N144" s="533">
        <f>+'Balance + PyG'!N145</f>
        <v>0</v>
      </c>
      <c r="O144" s="533">
        <f>+'Balance + PyG'!O145</f>
        <v>0</v>
      </c>
      <c r="P144" s="533">
        <f>+'Balance + PyG'!P145</f>
        <v>0</v>
      </c>
      <c r="Q144" s="533">
        <f>+'Balance + PyG'!Q145</f>
        <v>0</v>
      </c>
      <c r="R144" s="533">
        <f>+'Balance + PyG'!R145</f>
        <v>0</v>
      </c>
      <c r="S144" s="533">
        <f>+'Balance + PyG'!S145</f>
        <v>0</v>
      </c>
      <c r="T144" s="533">
        <f>+'Balance + PyG'!T145</f>
        <v>0</v>
      </c>
      <c r="U144" s="533">
        <f>+'Balance + PyG'!U145</f>
        <v>0</v>
      </c>
      <c r="V144" s="533">
        <f>+'Balance + PyG'!V145</f>
        <v>0</v>
      </c>
      <c r="W144" s="533">
        <f>+'Balance + PyG'!W145</f>
        <v>0</v>
      </c>
      <c r="X144" s="533">
        <f>+'Balance + PyG'!X145</f>
        <v>0</v>
      </c>
      <c r="Y144" s="533">
        <f>+'Balance + PyG'!Y145</f>
        <v>0</v>
      </c>
      <c r="Z144" s="533">
        <f>+'Balance + PyG'!Z145</f>
        <v>0</v>
      </c>
      <c r="AA144" s="533">
        <f>+'Balance + PyG'!AA145</f>
        <v>0</v>
      </c>
      <c r="AB144" s="533">
        <f>+'Balance + PyG'!AB145</f>
        <v>0</v>
      </c>
      <c r="AC144" s="533">
        <f>+'Balance + PyG'!AC145</f>
        <v>0</v>
      </c>
      <c r="AD144" s="533">
        <f>+'Balance + PyG'!AD145</f>
        <v>0</v>
      </c>
      <c r="AE144" s="533">
        <f>+'Balance + PyG'!AE145</f>
        <v>0</v>
      </c>
      <c r="AF144" s="533">
        <f>+'Balance + PyG'!AF145</f>
        <v>0</v>
      </c>
      <c r="AG144" s="533">
        <f>+'Balance + PyG'!AG145</f>
        <v>0</v>
      </c>
      <c r="AH144" s="533">
        <f>+'Balance + PyG'!AH145</f>
        <v>0</v>
      </c>
      <c r="AI144" s="533">
        <f>+'Balance + PyG'!AI145</f>
        <v>0</v>
      </c>
      <c r="AJ144" s="533">
        <f>+'Balance + PyG'!AJ145</f>
        <v>0</v>
      </c>
      <c r="AK144" s="533">
        <f>+'Balance + PyG'!AK145</f>
        <v>0</v>
      </c>
      <c r="AL144" s="481">
        <f>+'Balance + PyG'!AL145</f>
        <v>0</v>
      </c>
    </row>
    <row r="145" spans="1:38" s="308" customFormat="1" x14ac:dyDescent="0.25">
      <c r="A145" s="497"/>
      <c r="B145" s="559" t="s">
        <v>154</v>
      </c>
      <c r="C145" s="560">
        <f>+'Balance + PyG'!C146</f>
        <v>0</v>
      </c>
      <c r="D145" s="533">
        <f>+'Balance + PyG'!D146</f>
        <v>0</v>
      </c>
      <c r="E145" s="533">
        <f>+'Balance + PyG'!E146</f>
        <v>0</v>
      </c>
      <c r="F145" s="533">
        <f>+'Balance + PyG'!F146</f>
        <v>0</v>
      </c>
      <c r="G145" s="533">
        <f>+'Balance + PyG'!G146</f>
        <v>0</v>
      </c>
      <c r="H145" s="533">
        <f>+'Balance + PyG'!H146</f>
        <v>0</v>
      </c>
      <c r="I145" s="533">
        <f>+'Balance + PyG'!I146</f>
        <v>0</v>
      </c>
      <c r="J145" s="533">
        <f>+'Balance + PyG'!J146</f>
        <v>0</v>
      </c>
      <c r="K145" s="533">
        <f>+'Balance + PyG'!K146</f>
        <v>0</v>
      </c>
      <c r="L145" s="533">
        <f>+'Balance + PyG'!L146</f>
        <v>0</v>
      </c>
      <c r="M145" s="533">
        <f>+'Balance + PyG'!M146</f>
        <v>0</v>
      </c>
      <c r="N145" s="533">
        <f>+'Balance + PyG'!N146</f>
        <v>0</v>
      </c>
      <c r="O145" s="533">
        <f>+'Balance + PyG'!O146</f>
        <v>0</v>
      </c>
      <c r="P145" s="533">
        <f>+'Balance + PyG'!P146</f>
        <v>0</v>
      </c>
      <c r="Q145" s="533">
        <f>+'Balance + PyG'!Q146</f>
        <v>0</v>
      </c>
      <c r="R145" s="533">
        <f>+'Balance + PyG'!R146</f>
        <v>0</v>
      </c>
      <c r="S145" s="533">
        <f>+'Balance + PyG'!S146</f>
        <v>0</v>
      </c>
      <c r="T145" s="533">
        <f>+'Balance + PyG'!T146</f>
        <v>0</v>
      </c>
      <c r="U145" s="533">
        <f>+'Balance + PyG'!U146</f>
        <v>0</v>
      </c>
      <c r="V145" s="533">
        <f>+'Balance + PyG'!V146</f>
        <v>0</v>
      </c>
      <c r="W145" s="533">
        <f>+'Balance + PyG'!W146</f>
        <v>0</v>
      </c>
      <c r="X145" s="533">
        <f>+'Balance + PyG'!X146</f>
        <v>0</v>
      </c>
      <c r="Y145" s="533">
        <f>+'Balance + PyG'!Y146</f>
        <v>0</v>
      </c>
      <c r="Z145" s="533">
        <f>+'Balance + PyG'!Z146</f>
        <v>0</v>
      </c>
      <c r="AA145" s="533">
        <f>+'Balance + PyG'!AA146</f>
        <v>0</v>
      </c>
      <c r="AB145" s="533">
        <f>+'Balance + PyG'!AB146</f>
        <v>0</v>
      </c>
      <c r="AC145" s="533">
        <f>+'Balance + PyG'!AC146</f>
        <v>0</v>
      </c>
      <c r="AD145" s="533">
        <f>+'Balance + PyG'!AD146</f>
        <v>0</v>
      </c>
      <c r="AE145" s="533">
        <f>+'Balance + PyG'!AE146</f>
        <v>0</v>
      </c>
      <c r="AF145" s="533">
        <f>+'Balance + PyG'!AF146</f>
        <v>0</v>
      </c>
      <c r="AG145" s="533">
        <f>+'Balance + PyG'!AG146</f>
        <v>0</v>
      </c>
      <c r="AH145" s="533">
        <f>+'Balance + PyG'!AH146</f>
        <v>0</v>
      </c>
      <c r="AI145" s="533">
        <f>+'Balance + PyG'!AI146</f>
        <v>0</v>
      </c>
      <c r="AJ145" s="533">
        <f>+'Balance + PyG'!AJ146</f>
        <v>0</v>
      </c>
      <c r="AK145" s="533">
        <f>+'Balance + PyG'!AK146</f>
        <v>0</v>
      </c>
      <c r="AL145" s="481">
        <f>+'Balance + PyG'!AL146</f>
        <v>0</v>
      </c>
    </row>
    <row r="146" spans="1:38" s="308" customFormat="1" x14ac:dyDescent="0.25">
      <c r="A146" s="497"/>
      <c r="B146" s="559" t="s">
        <v>156</v>
      </c>
      <c r="C146" s="560">
        <f>+'Balance + PyG'!C147</f>
        <v>0</v>
      </c>
      <c r="D146" s="533">
        <f>+'Balance + PyG'!D147</f>
        <v>0</v>
      </c>
      <c r="E146" s="533">
        <f>+'Balance + PyG'!E147</f>
        <v>0</v>
      </c>
      <c r="F146" s="533">
        <f>+'Balance + PyG'!F147</f>
        <v>0</v>
      </c>
      <c r="G146" s="533">
        <f>+'Balance + PyG'!G147</f>
        <v>0</v>
      </c>
      <c r="H146" s="533">
        <f>+'Balance + PyG'!H147</f>
        <v>0</v>
      </c>
      <c r="I146" s="533">
        <f>+'Balance + PyG'!I147</f>
        <v>0</v>
      </c>
      <c r="J146" s="533">
        <f>+'Balance + PyG'!J147</f>
        <v>0</v>
      </c>
      <c r="K146" s="533">
        <f>+'Balance + PyG'!K147</f>
        <v>0</v>
      </c>
      <c r="L146" s="533">
        <f>+'Balance + PyG'!L147</f>
        <v>0</v>
      </c>
      <c r="M146" s="533">
        <f>+'Balance + PyG'!M147</f>
        <v>0</v>
      </c>
      <c r="N146" s="533">
        <f>+'Balance + PyG'!N147</f>
        <v>0</v>
      </c>
      <c r="O146" s="533">
        <f>+'Balance + PyG'!O147</f>
        <v>0</v>
      </c>
      <c r="P146" s="533">
        <f>+'Balance + PyG'!P147</f>
        <v>0</v>
      </c>
      <c r="Q146" s="533">
        <f>+'Balance + PyG'!Q147</f>
        <v>0</v>
      </c>
      <c r="R146" s="533">
        <f>+'Balance + PyG'!R147</f>
        <v>0</v>
      </c>
      <c r="S146" s="533">
        <f>+'Balance + PyG'!S147</f>
        <v>0</v>
      </c>
      <c r="T146" s="533">
        <f>+'Balance + PyG'!T147</f>
        <v>0</v>
      </c>
      <c r="U146" s="533">
        <f>+'Balance + PyG'!U147</f>
        <v>0</v>
      </c>
      <c r="V146" s="533">
        <f>+'Balance + PyG'!V147</f>
        <v>0</v>
      </c>
      <c r="W146" s="533">
        <f>+'Balance + PyG'!W147</f>
        <v>0</v>
      </c>
      <c r="X146" s="533">
        <f>+'Balance + PyG'!X147</f>
        <v>0</v>
      </c>
      <c r="Y146" s="533">
        <f>+'Balance + PyG'!Y147</f>
        <v>0</v>
      </c>
      <c r="Z146" s="533">
        <f>+'Balance + PyG'!Z147</f>
        <v>0</v>
      </c>
      <c r="AA146" s="533">
        <f>+'Balance + PyG'!AA147</f>
        <v>0</v>
      </c>
      <c r="AB146" s="533">
        <f>+'Balance + PyG'!AB147</f>
        <v>0</v>
      </c>
      <c r="AC146" s="533">
        <f>+'Balance + PyG'!AC147</f>
        <v>0</v>
      </c>
      <c r="AD146" s="533">
        <f>+'Balance + PyG'!AD147</f>
        <v>0</v>
      </c>
      <c r="AE146" s="533">
        <f>+'Balance + PyG'!AE147</f>
        <v>0</v>
      </c>
      <c r="AF146" s="533">
        <f>+'Balance + PyG'!AF147</f>
        <v>0</v>
      </c>
      <c r="AG146" s="533">
        <f>+'Balance + PyG'!AG147</f>
        <v>0</v>
      </c>
      <c r="AH146" s="533">
        <f>+'Balance + PyG'!AH147</f>
        <v>0</v>
      </c>
      <c r="AI146" s="533">
        <f>+'Balance + PyG'!AI147</f>
        <v>0</v>
      </c>
      <c r="AJ146" s="533">
        <f>+'Balance + PyG'!AJ147</f>
        <v>0</v>
      </c>
      <c r="AK146" s="533">
        <f>+'Balance + PyG'!AK147</f>
        <v>0</v>
      </c>
      <c r="AL146" s="481">
        <f>+'Balance + PyG'!AL147</f>
        <v>0</v>
      </c>
    </row>
    <row r="147" spans="1:38" s="308" customFormat="1" ht="15.75" thickBot="1" x14ac:dyDescent="0.3">
      <c r="A147" s="497"/>
      <c r="B147" s="561" t="s">
        <v>167</v>
      </c>
      <c r="C147" s="562">
        <f>+'Balance + PyG'!C148</f>
        <v>0</v>
      </c>
      <c r="D147" s="563">
        <f>+'Balance + PyG'!D148</f>
        <v>0</v>
      </c>
      <c r="E147" s="563">
        <f>+'Balance + PyG'!E148</f>
        <v>0</v>
      </c>
      <c r="F147" s="563">
        <f>+'Balance + PyG'!F148</f>
        <v>0</v>
      </c>
      <c r="G147" s="563">
        <f>+'Balance + PyG'!G148</f>
        <v>0</v>
      </c>
      <c r="H147" s="563">
        <f>+'Balance + PyG'!H148</f>
        <v>0</v>
      </c>
      <c r="I147" s="563">
        <f>+'Balance + PyG'!I148</f>
        <v>0</v>
      </c>
      <c r="J147" s="563">
        <f>+'Balance + PyG'!J148</f>
        <v>0</v>
      </c>
      <c r="K147" s="563">
        <f>+'Balance + PyG'!K148</f>
        <v>0</v>
      </c>
      <c r="L147" s="563">
        <f>+'Balance + PyG'!L148</f>
        <v>0</v>
      </c>
      <c r="M147" s="563">
        <f>+'Balance + PyG'!M148</f>
        <v>0</v>
      </c>
      <c r="N147" s="563">
        <f>+'Balance + PyG'!N148</f>
        <v>0</v>
      </c>
      <c r="O147" s="563">
        <f>+'Balance + PyG'!O148</f>
        <v>0</v>
      </c>
      <c r="P147" s="563">
        <f>+'Balance + PyG'!P148</f>
        <v>0</v>
      </c>
      <c r="Q147" s="563">
        <f>+'Balance + PyG'!Q148</f>
        <v>0</v>
      </c>
      <c r="R147" s="563">
        <f>+'Balance + PyG'!R148</f>
        <v>0</v>
      </c>
      <c r="S147" s="563">
        <f>+'Balance + PyG'!S148</f>
        <v>0</v>
      </c>
      <c r="T147" s="563">
        <f>+'Balance + PyG'!T148</f>
        <v>0</v>
      </c>
      <c r="U147" s="563">
        <f>+'Balance + PyG'!U148</f>
        <v>0</v>
      </c>
      <c r="V147" s="563">
        <f>+'Balance + PyG'!V148</f>
        <v>0</v>
      </c>
      <c r="W147" s="563">
        <f>+'Balance + PyG'!W148</f>
        <v>0</v>
      </c>
      <c r="X147" s="563">
        <f>+'Balance + PyG'!X148</f>
        <v>0</v>
      </c>
      <c r="Y147" s="563">
        <f>+'Balance + PyG'!Y148</f>
        <v>0</v>
      </c>
      <c r="Z147" s="563">
        <f>+'Balance + PyG'!Z148</f>
        <v>0</v>
      </c>
      <c r="AA147" s="563">
        <f>+'Balance + PyG'!AA148</f>
        <v>0</v>
      </c>
      <c r="AB147" s="563">
        <f>+'Balance + PyG'!AB148</f>
        <v>0</v>
      </c>
      <c r="AC147" s="563">
        <f>+'Balance + PyG'!AC148</f>
        <v>0</v>
      </c>
      <c r="AD147" s="563">
        <f>+'Balance + PyG'!AD148</f>
        <v>0</v>
      </c>
      <c r="AE147" s="563">
        <f>+'Balance + PyG'!AE148</f>
        <v>0</v>
      </c>
      <c r="AF147" s="563">
        <f>+'Balance + PyG'!AF148</f>
        <v>0</v>
      </c>
      <c r="AG147" s="563">
        <f>+'Balance + PyG'!AG148</f>
        <v>0</v>
      </c>
      <c r="AH147" s="563">
        <f>+'Balance + PyG'!AH148</f>
        <v>0</v>
      </c>
      <c r="AI147" s="563">
        <f>+'Balance + PyG'!AI148</f>
        <v>0</v>
      </c>
      <c r="AJ147" s="563">
        <f>+'Balance + PyG'!AJ148</f>
        <v>0</v>
      </c>
      <c r="AK147" s="563">
        <f>+'Balance + PyG'!AK148</f>
        <v>0</v>
      </c>
      <c r="AL147" s="564">
        <f>+'Balance + PyG'!AL148</f>
        <v>0</v>
      </c>
    </row>
    <row r="148" spans="1:38" s="308" customFormat="1" ht="15.75" thickBot="1" x14ac:dyDescent="0.3">
      <c r="A148" s="497"/>
      <c r="B148" s="551" t="s">
        <v>157</v>
      </c>
      <c r="C148" s="552">
        <f>+'Balance + PyG'!C149</f>
        <v>0</v>
      </c>
      <c r="D148" s="553">
        <f>+'Balance + PyG'!D149</f>
        <v>0</v>
      </c>
      <c r="E148" s="553">
        <f>+'Balance + PyG'!E149</f>
        <v>0</v>
      </c>
      <c r="F148" s="553">
        <f>+'Balance + PyG'!F149</f>
        <v>0</v>
      </c>
      <c r="G148" s="553">
        <f>+'Balance + PyG'!G149</f>
        <v>0</v>
      </c>
      <c r="H148" s="553">
        <f>+'Balance + PyG'!H149</f>
        <v>0</v>
      </c>
      <c r="I148" s="553">
        <f>+'Balance + PyG'!I149</f>
        <v>0</v>
      </c>
      <c r="J148" s="553">
        <f>+'Balance + PyG'!J149</f>
        <v>0</v>
      </c>
      <c r="K148" s="553">
        <f>+'Balance + PyG'!K149</f>
        <v>0</v>
      </c>
      <c r="L148" s="553">
        <f>+'Balance + PyG'!L149</f>
        <v>0</v>
      </c>
      <c r="M148" s="553">
        <f>+'Balance + PyG'!M149</f>
        <v>0</v>
      </c>
      <c r="N148" s="553">
        <f>+'Balance + PyG'!N149</f>
        <v>0</v>
      </c>
      <c r="O148" s="553">
        <f>+'Balance + PyG'!O149</f>
        <v>0</v>
      </c>
      <c r="P148" s="553">
        <f>+'Balance + PyG'!P149</f>
        <v>0</v>
      </c>
      <c r="Q148" s="553">
        <f>+'Balance + PyG'!Q149</f>
        <v>0</v>
      </c>
      <c r="R148" s="553">
        <f>+'Balance + PyG'!R149</f>
        <v>0</v>
      </c>
      <c r="S148" s="553">
        <f>+'Balance + PyG'!S149</f>
        <v>0</v>
      </c>
      <c r="T148" s="553">
        <f>+'Balance + PyG'!T149</f>
        <v>0</v>
      </c>
      <c r="U148" s="553">
        <f>+'Balance + PyG'!U149</f>
        <v>0</v>
      </c>
      <c r="V148" s="553">
        <f>+'Balance + PyG'!V149</f>
        <v>0</v>
      </c>
      <c r="W148" s="553">
        <f>+'Balance + PyG'!W149</f>
        <v>0</v>
      </c>
      <c r="X148" s="553">
        <f>+'Balance + PyG'!X149</f>
        <v>0</v>
      </c>
      <c r="Y148" s="553">
        <f>+'Balance + PyG'!Y149</f>
        <v>0</v>
      </c>
      <c r="Z148" s="553">
        <f>+'Balance + PyG'!Z149</f>
        <v>0</v>
      </c>
      <c r="AA148" s="553">
        <f>+'Balance + PyG'!AA149</f>
        <v>0</v>
      </c>
      <c r="AB148" s="553">
        <f>+'Balance + PyG'!AB149</f>
        <v>0</v>
      </c>
      <c r="AC148" s="553">
        <f>+'Balance + PyG'!AC149</f>
        <v>0</v>
      </c>
      <c r="AD148" s="553">
        <f>+'Balance + PyG'!AD149</f>
        <v>0</v>
      </c>
      <c r="AE148" s="553">
        <f>+'Balance + PyG'!AE149</f>
        <v>0</v>
      </c>
      <c r="AF148" s="553">
        <f>+'Balance + PyG'!AF149</f>
        <v>0</v>
      </c>
      <c r="AG148" s="553">
        <f>+'Balance + PyG'!AG149</f>
        <v>0</v>
      </c>
      <c r="AH148" s="553">
        <f>+'Balance + PyG'!AH149</f>
        <v>0</v>
      </c>
      <c r="AI148" s="553">
        <f>+'Balance + PyG'!AI149</f>
        <v>0</v>
      </c>
      <c r="AJ148" s="553">
        <f>+'Balance + PyG'!AJ149</f>
        <v>0</v>
      </c>
      <c r="AK148" s="553">
        <f>+'Balance + PyG'!AK149</f>
        <v>0</v>
      </c>
      <c r="AL148" s="554">
        <f>+'Balance + PyG'!AL149</f>
        <v>0</v>
      </c>
    </row>
    <row r="149" spans="1:38" s="308" customFormat="1" ht="15.75" thickBot="1" x14ac:dyDescent="0.3">
      <c r="A149" s="497"/>
      <c r="B149" s="551" t="s">
        <v>166</v>
      </c>
      <c r="C149" s="552">
        <f>+'Balance + PyG'!C150</f>
        <v>0</v>
      </c>
      <c r="D149" s="553">
        <f>+'Balance + PyG'!D150</f>
        <v>0</v>
      </c>
      <c r="E149" s="553">
        <f>+'Balance + PyG'!E150</f>
        <v>0</v>
      </c>
      <c r="F149" s="553">
        <f>+'Balance + PyG'!F150</f>
        <v>0</v>
      </c>
      <c r="G149" s="553">
        <f>+'Balance + PyG'!G150</f>
        <v>0</v>
      </c>
      <c r="H149" s="553">
        <f>+'Balance + PyG'!H150</f>
        <v>0</v>
      </c>
      <c r="I149" s="553">
        <f>+'Balance + PyG'!I150</f>
        <v>0</v>
      </c>
      <c r="J149" s="553">
        <f>+'Balance + PyG'!J150</f>
        <v>0</v>
      </c>
      <c r="K149" s="553">
        <f>+'Balance + PyG'!K150</f>
        <v>0</v>
      </c>
      <c r="L149" s="553">
        <f>+'Balance + PyG'!L150</f>
        <v>0</v>
      </c>
      <c r="M149" s="553">
        <f>+'Balance + PyG'!M150</f>
        <v>0</v>
      </c>
      <c r="N149" s="553">
        <f>+'Balance + PyG'!N150</f>
        <v>0</v>
      </c>
      <c r="O149" s="553">
        <f>+'Balance + PyG'!O150</f>
        <v>0</v>
      </c>
      <c r="P149" s="553">
        <f>+'Balance + PyG'!P150</f>
        <v>0</v>
      </c>
      <c r="Q149" s="553">
        <f>+'Balance + PyG'!Q150</f>
        <v>0</v>
      </c>
      <c r="R149" s="553">
        <f>+'Balance + PyG'!R150</f>
        <v>0</v>
      </c>
      <c r="S149" s="553">
        <f>+'Balance + PyG'!S150</f>
        <v>0</v>
      </c>
      <c r="T149" s="553">
        <f>+'Balance + PyG'!T150</f>
        <v>0</v>
      </c>
      <c r="U149" s="553">
        <f>+'Balance + PyG'!U150</f>
        <v>0</v>
      </c>
      <c r="V149" s="553">
        <f>+'Balance + PyG'!V150</f>
        <v>0</v>
      </c>
      <c r="W149" s="553">
        <f>+'Balance + PyG'!W150</f>
        <v>0</v>
      </c>
      <c r="X149" s="553">
        <f>+'Balance + PyG'!X150</f>
        <v>0</v>
      </c>
      <c r="Y149" s="553">
        <f>+'Balance + PyG'!Y150</f>
        <v>0</v>
      </c>
      <c r="Z149" s="553">
        <f>+'Balance + PyG'!Z150</f>
        <v>0</v>
      </c>
      <c r="AA149" s="553">
        <f>+'Balance + PyG'!AA150</f>
        <v>0</v>
      </c>
      <c r="AB149" s="553">
        <f>+'Balance + PyG'!AB150</f>
        <v>0</v>
      </c>
      <c r="AC149" s="553">
        <f>+'Balance + PyG'!AC150</f>
        <v>0</v>
      </c>
      <c r="AD149" s="553">
        <f>+'Balance + PyG'!AD150</f>
        <v>0</v>
      </c>
      <c r="AE149" s="553">
        <f>+'Balance + PyG'!AE150</f>
        <v>0</v>
      </c>
      <c r="AF149" s="553">
        <f>+'Balance + PyG'!AF150</f>
        <v>0</v>
      </c>
      <c r="AG149" s="553">
        <f>+'Balance + PyG'!AG150</f>
        <v>0</v>
      </c>
      <c r="AH149" s="553">
        <f>+'Balance + PyG'!AH150</f>
        <v>0</v>
      </c>
      <c r="AI149" s="553">
        <f>+'Balance + PyG'!AI150</f>
        <v>0</v>
      </c>
      <c r="AJ149" s="553">
        <f>+'Balance + PyG'!AJ150</f>
        <v>0</v>
      </c>
      <c r="AK149" s="553">
        <f>+'Balance + PyG'!AK150</f>
        <v>0</v>
      </c>
      <c r="AL149" s="554">
        <f>+'Balance + PyG'!AL150</f>
        <v>0</v>
      </c>
    </row>
    <row r="150" spans="1:38" s="126" customFormat="1" x14ac:dyDescent="0.25">
      <c r="B150" s="124"/>
      <c r="C150" s="565" t="str">
        <f>+IF((C148=C149),"ok","Revisar")</f>
        <v>ok</v>
      </c>
      <c r="D150" s="565" t="str">
        <f t="shared" ref="D150:AL150" si="38">+IF((D148=D149),"ok","Revisar")</f>
        <v>ok</v>
      </c>
      <c r="E150" s="565" t="str">
        <f t="shared" si="38"/>
        <v>ok</v>
      </c>
      <c r="F150" s="565" t="str">
        <f t="shared" si="38"/>
        <v>ok</v>
      </c>
      <c r="G150" s="565" t="str">
        <f t="shared" si="38"/>
        <v>ok</v>
      </c>
      <c r="H150" s="565" t="str">
        <f t="shared" si="38"/>
        <v>ok</v>
      </c>
      <c r="I150" s="565" t="str">
        <f t="shared" si="38"/>
        <v>ok</v>
      </c>
      <c r="J150" s="565" t="str">
        <f t="shared" si="38"/>
        <v>ok</v>
      </c>
      <c r="K150" s="565" t="str">
        <f t="shared" si="38"/>
        <v>ok</v>
      </c>
      <c r="L150" s="565" t="str">
        <f t="shared" si="38"/>
        <v>ok</v>
      </c>
      <c r="M150" s="565" t="str">
        <f t="shared" si="38"/>
        <v>ok</v>
      </c>
      <c r="N150" s="565" t="str">
        <f t="shared" si="38"/>
        <v>ok</v>
      </c>
      <c r="O150" s="565" t="str">
        <f t="shared" si="38"/>
        <v>ok</v>
      </c>
      <c r="P150" s="565" t="str">
        <f t="shared" si="38"/>
        <v>ok</v>
      </c>
      <c r="Q150" s="565" t="str">
        <f t="shared" si="38"/>
        <v>ok</v>
      </c>
      <c r="R150" s="565" t="str">
        <f t="shared" si="38"/>
        <v>ok</v>
      </c>
      <c r="S150" s="565" t="str">
        <f t="shared" si="38"/>
        <v>ok</v>
      </c>
      <c r="T150" s="565" t="str">
        <f t="shared" si="38"/>
        <v>ok</v>
      </c>
      <c r="U150" s="565" t="str">
        <f t="shared" si="38"/>
        <v>ok</v>
      </c>
      <c r="V150" s="565" t="str">
        <f t="shared" si="38"/>
        <v>ok</v>
      </c>
      <c r="W150" s="565" t="str">
        <f t="shared" si="38"/>
        <v>ok</v>
      </c>
      <c r="X150" s="565" t="str">
        <f t="shared" si="38"/>
        <v>ok</v>
      </c>
      <c r="Y150" s="565" t="str">
        <f t="shared" si="38"/>
        <v>ok</v>
      </c>
      <c r="Z150" s="565" t="str">
        <f t="shared" ref="Z150:AK150" si="39">+IF((Z148=Z149),"ok","Revisar")</f>
        <v>ok</v>
      </c>
      <c r="AA150" s="565" t="str">
        <f t="shared" si="39"/>
        <v>ok</v>
      </c>
      <c r="AB150" s="565" t="str">
        <f t="shared" si="39"/>
        <v>ok</v>
      </c>
      <c r="AC150" s="565" t="str">
        <f t="shared" si="39"/>
        <v>ok</v>
      </c>
      <c r="AD150" s="565" t="str">
        <f t="shared" si="39"/>
        <v>ok</v>
      </c>
      <c r="AE150" s="565" t="str">
        <f t="shared" si="39"/>
        <v>ok</v>
      </c>
      <c r="AF150" s="565" t="str">
        <f t="shared" si="39"/>
        <v>ok</v>
      </c>
      <c r="AG150" s="565" t="str">
        <f t="shared" si="39"/>
        <v>ok</v>
      </c>
      <c r="AH150" s="565" t="str">
        <f t="shared" si="39"/>
        <v>ok</v>
      </c>
      <c r="AI150" s="565" t="str">
        <f t="shared" si="39"/>
        <v>ok</v>
      </c>
      <c r="AJ150" s="565" t="str">
        <f t="shared" si="39"/>
        <v>ok</v>
      </c>
      <c r="AK150" s="565" t="str">
        <f t="shared" si="39"/>
        <v>ok</v>
      </c>
      <c r="AL150" s="565" t="str">
        <f t="shared" si="38"/>
        <v>ok</v>
      </c>
    </row>
    <row r="151" spans="1:38" x14ac:dyDescent="0.25">
      <c r="B151" s="67"/>
      <c r="C151" s="68"/>
      <c r="D151" s="68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x14ac:dyDescent="0.25">
      <c r="B152" s="67"/>
      <c r="C152" s="68"/>
      <c r="D152" s="6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1:38" x14ac:dyDescent="0.25">
      <c r="B153" s="67"/>
      <c r="C153" s="68"/>
      <c r="D153" s="68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1:38" x14ac:dyDescent="0.25">
      <c r="B154" s="67"/>
      <c r="C154" s="68"/>
      <c r="D154" s="6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1:38" x14ac:dyDescent="0.25">
      <c r="B155" s="67"/>
      <c r="C155" s="68"/>
      <c r="D155" s="6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</sheetData>
  <sheetProtection algorithmName="SHA-512" hashValue="p2o6C5rkuo8Hwo/5T+fZanQxIDYVcGKptNdWOHNmNR9y6pbnrullsCdzCvZKshS/Z7M5Cmnb4wJ34d7EX3VS1Q==" saltValue="toXsGf8m81uTnIrSlFXVFQ==" spinCount="100000" sheet="1" objects="1" scenarios="1"/>
  <pageMargins left="0.43307086614173229" right="0.23622047244094491" top="0.74803149606299213" bottom="0.74803149606299213" header="0.31496062992125984" footer="0.31496062992125984"/>
  <pageSetup paperSize="8" scale="54" fitToHeight="2" orientation="landscape" r:id="rId1"/>
  <rowBreaks count="1" manualBreakCount="1">
    <brk id="64" max="26" man="1"/>
  </rowBreaks>
  <ignoredErrors>
    <ignoredError sqref="AL5:AL56 C116:D116 AL58:AL147 F116:Y116 C117:Y147 C58:Y115 C5:Y56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9" tint="-0.249977111117893"/>
  </sheetPr>
  <dimension ref="B1:P156"/>
  <sheetViews>
    <sheetView view="pageBreakPreview" zoomScale="70" zoomScaleNormal="70" zoomScaleSheetLayoutView="70" workbookViewId="0">
      <selection activeCell="I149" sqref="I149"/>
    </sheetView>
  </sheetViews>
  <sheetFormatPr baseColWidth="10" defaultRowHeight="15" x14ac:dyDescent="0.25"/>
  <cols>
    <col min="1" max="1" width="3.5703125" style="4" customWidth="1"/>
    <col min="2" max="2" width="43.7109375" style="45" customWidth="1"/>
    <col min="3" max="14" width="12.5703125" style="2" customWidth="1"/>
    <col min="15" max="15" width="4.140625" style="4" customWidth="1"/>
    <col min="16" max="16384" width="11.42578125" style="4"/>
  </cols>
  <sheetData>
    <row r="1" spans="2:16" ht="20.25" customHeight="1" x14ac:dyDescent="0.25">
      <c r="B1" s="1" t="str">
        <f>"PERIODO TRANSITORIO 12 MESES ANTES DEL INICIO DE LA EXPLOTACIÓN (ESCENARIO "&amp;'Balance + PyG'!H1&amp;")"</f>
        <v>PERIODO TRANSITORIO 12 MESES ANTES DEL INICIO DE LA EXPLOTACIÓN (ESCENARIO PESIMISTA)</v>
      </c>
    </row>
    <row r="2" spans="2:16" ht="20.25" customHeight="1" x14ac:dyDescent="0.25">
      <c r="B2" s="353" t="s">
        <v>147</v>
      </c>
    </row>
    <row r="3" spans="2:16" s="77" customFormat="1" ht="25.5" customHeight="1" thickBot="1" x14ac:dyDescent="0.3">
      <c r="B3" s="2"/>
      <c r="C3" s="2"/>
      <c r="D3" s="2"/>
      <c r="E3" s="2"/>
      <c r="F3" s="2"/>
      <c r="G3" s="2"/>
      <c r="H3" s="80"/>
      <c r="I3" s="80"/>
      <c r="J3" s="80"/>
      <c r="K3" s="80"/>
      <c r="L3" s="80"/>
      <c r="M3" s="2"/>
      <c r="N3" s="2"/>
      <c r="O3" s="80"/>
      <c r="P3" s="81"/>
    </row>
    <row r="4" spans="2:16" s="7" customFormat="1" ht="27.75" customHeight="1" x14ac:dyDescent="0.25">
      <c r="B4" s="6" t="s">
        <v>21</v>
      </c>
      <c r="C4" s="352">
        <f t="shared" ref="C4:M4" si="0">IF(MONTH(D4)=1,DATE(YEAR(D4),MONTH(D4)-1,1),DATE(YEAR(D4),MONTH(D4)-1,1))</f>
        <v>43831</v>
      </c>
      <c r="D4" s="245">
        <f t="shared" si="0"/>
        <v>43862</v>
      </c>
      <c r="E4" s="245">
        <f t="shared" si="0"/>
        <v>43891</v>
      </c>
      <c r="F4" s="245">
        <f t="shared" si="0"/>
        <v>43922</v>
      </c>
      <c r="G4" s="245">
        <f t="shared" si="0"/>
        <v>43952</v>
      </c>
      <c r="H4" s="245">
        <f t="shared" si="0"/>
        <v>43983</v>
      </c>
      <c r="I4" s="245">
        <f t="shared" si="0"/>
        <v>44013</v>
      </c>
      <c r="J4" s="245">
        <f t="shared" si="0"/>
        <v>44044</v>
      </c>
      <c r="K4" s="245">
        <f t="shared" si="0"/>
        <v>44075</v>
      </c>
      <c r="L4" s="245">
        <f t="shared" si="0"/>
        <v>44105</v>
      </c>
      <c r="M4" s="245">
        <f t="shared" si="0"/>
        <v>44136</v>
      </c>
      <c r="N4" s="336">
        <f>IF('Balance + PyG'!C3=1,DATE(YEAR('Balance + PyG'!C4-1),MONTH('Balance + PyG'!C4-1),1),DATE(YEAR('Balance + PyG'!C4),MONTH('Balance + PyG'!C4-1),1))</f>
        <v>44166</v>
      </c>
    </row>
    <row r="5" spans="2:16" ht="11.25" customHeight="1" thickBot="1" x14ac:dyDescent="0.3"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337"/>
    </row>
    <row r="6" spans="2:16" s="8" customFormat="1" ht="15.75" thickBot="1" x14ac:dyDescent="0.3">
      <c r="B6" s="246" t="s">
        <v>140</v>
      </c>
      <c r="C6" s="247">
        <f>SUM(C7:C8)</f>
        <v>0</v>
      </c>
      <c r="D6" s="248">
        <f t="shared" ref="D6:N6" si="1">SUM(D7:D8)</f>
        <v>0</v>
      </c>
      <c r="E6" s="248">
        <f t="shared" si="1"/>
        <v>0</v>
      </c>
      <c r="F6" s="248">
        <f t="shared" si="1"/>
        <v>0</v>
      </c>
      <c r="G6" s="248">
        <f t="shared" si="1"/>
        <v>0</v>
      </c>
      <c r="H6" s="248">
        <f t="shared" si="1"/>
        <v>0</v>
      </c>
      <c r="I6" s="248">
        <f t="shared" si="1"/>
        <v>0</v>
      </c>
      <c r="J6" s="248">
        <f t="shared" si="1"/>
        <v>0</v>
      </c>
      <c r="K6" s="248">
        <f t="shared" si="1"/>
        <v>0</v>
      </c>
      <c r="L6" s="248">
        <f t="shared" si="1"/>
        <v>0</v>
      </c>
      <c r="M6" s="248">
        <f t="shared" si="1"/>
        <v>0</v>
      </c>
      <c r="N6" s="338">
        <f t="shared" si="1"/>
        <v>0</v>
      </c>
    </row>
    <row r="7" spans="2:16" x14ac:dyDescent="0.25">
      <c r="B7" s="14" t="s">
        <v>141</v>
      </c>
      <c r="C7" s="305" t="s">
        <v>175</v>
      </c>
      <c r="D7" s="306" t="s">
        <v>175</v>
      </c>
      <c r="E7" s="306" t="s">
        <v>175</v>
      </c>
      <c r="F7" s="306" t="s">
        <v>175</v>
      </c>
      <c r="G7" s="306" t="s">
        <v>175</v>
      </c>
      <c r="H7" s="306" t="s">
        <v>175</v>
      </c>
      <c r="I7" s="306" t="s">
        <v>175</v>
      </c>
      <c r="J7" s="306" t="s">
        <v>175</v>
      </c>
      <c r="K7" s="306" t="s">
        <v>175</v>
      </c>
      <c r="L7" s="306" t="s">
        <v>175</v>
      </c>
      <c r="M7" s="306" t="s">
        <v>175</v>
      </c>
      <c r="N7" s="339" t="s">
        <v>175</v>
      </c>
    </row>
    <row r="8" spans="2:16" x14ac:dyDescent="0.25">
      <c r="B8" s="14" t="s">
        <v>158</v>
      </c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340"/>
    </row>
    <row r="9" spans="2:16" ht="9" customHeight="1" x14ac:dyDescent="0.25"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341"/>
    </row>
    <row r="10" spans="2:16" s="8" customFormat="1" x14ac:dyDescent="0.25">
      <c r="B10" s="20" t="s">
        <v>10</v>
      </c>
      <c r="C10" s="252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342"/>
    </row>
    <row r="11" spans="2:16" s="8" customFormat="1" x14ac:dyDescent="0.25">
      <c r="B11" s="20" t="s">
        <v>11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342"/>
    </row>
    <row r="12" spans="2:16" s="8" customFormat="1" x14ac:dyDescent="0.25">
      <c r="B12" s="20" t="s">
        <v>137</v>
      </c>
      <c r="C12" s="21">
        <f>+C13+C26</f>
        <v>0</v>
      </c>
      <c r="D12" s="22">
        <f t="shared" ref="D12:N12" si="2">+D13+D26</f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343">
        <f t="shared" si="2"/>
        <v>0</v>
      </c>
    </row>
    <row r="13" spans="2:16" s="8" customFormat="1" x14ac:dyDescent="0.25">
      <c r="B13" s="25" t="s">
        <v>146</v>
      </c>
      <c r="C13" s="26">
        <f>SUM(C14:C25)</f>
        <v>0</v>
      </c>
      <c r="D13" s="27">
        <f t="shared" ref="D13:N13" si="3">SUM(D14:D25)</f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344">
        <f t="shared" si="3"/>
        <v>0</v>
      </c>
    </row>
    <row r="14" spans="2:16" x14ac:dyDescent="0.25">
      <c r="B14" s="15" t="s">
        <v>113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345"/>
    </row>
    <row r="15" spans="2:16" x14ac:dyDescent="0.25">
      <c r="B15" s="15" t="s">
        <v>114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345"/>
    </row>
    <row r="16" spans="2:16" x14ac:dyDescent="0.25">
      <c r="B16" s="15" t="s">
        <v>115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345"/>
    </row>
    <row r="17" spans="2:14" x14ac:dyDescent="0.25">
      <c r="B17" s="15" t="s">
        <v>116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345"/>
    </row>
    <row r="18" spans="2:14" x14ac:dyDescent="0.25">
      <c r="B18" s="15" t="s">
        <v>117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345"/>
    </row>
    <row r="19" spans="2:14" x14ac:dyDescent="0.25">
      <c r="B19" s="15" t="s">
        <v>118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345"/>
    </row>
    <row r="20" spans="2:14" x14ac:dyDescent="0.25">
      <c r="B20" s="15" t="s">
        <v>119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345"/>
    </row>
    <row r="21" spans="2:14" x14ac:dyDescent="0.25">
      <c r="B21" s="15" t="s">
        <v>120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345"/>
    </row>
    <row r="22" spans="2:14" x14ac:dyDescent="0.25">
      <c r="B22" s="15" t="s">
        <v>121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345"/>
    </row>
    <row r="23" spans="2:14" x14ac:dyDescent="0.25">
      <c r="B23" s="15" t="s">
        <v>122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345"/>
    </row>
    <row r="24" spans="2:14" x14ac:dyDescent="0.25">
      <c r="B24" s="15" t="s">
        <v>123</v>
      </c>
      <c r="C24" s="258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345"/>
    </row>
    <row r="25" spans="2:14" x14ac:dyDescent="0.25">
      <c r="B25" s="15" t="s">
        <v>124</v>
      </c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345"/>
    </row>
    <row r="26" spans="2:14" s="8" customFormat="1" x14ac:dyDescent="0.25">
      <c r="B26" s="25" t="s">
        <v>125</v>
      </c>
      <c r="C26" s="26">
        <f>SUM(C27:C37)</f>
        <v>0</v>
      </c>
      <c r="D26" s="27">
        <f t="shared" ref="D26:N26" si="4">SUM(D27:D37)</f>
        <v>0</v>
      </c>
      <c r="E26" s="27">
        <f t="shared" si="4"/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4"/>
        <v>0</v>
      </c>
      <c r="J26" s="27">
        <f t="shared" si="4"/>
        <v>0</v>
      </c>
      <c r="K26" s="27">
        <f t="shared" si="4"/>
        <v>0</v>
      </c>
      <c r="L26" s="27">
        <f t="shared" si="4"/>
        <v>0</v>
      </c>
      <c r="M26" s="27">
        <f t="shared" si="4"/>
        <v>0</v>
      </c>
      <c r="N26" s="344">
        <f t="shared" si="4"/>
        <v>0</v>
      </c>
    </row>
    <row r="27" spans="2:14" x14ac:dyDescent="0.25">
      <c r="B27" s="15" t="s">
        <v>126</v>
      </c>
      <c r="C27" s="258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345"/>
    </row>
    <row r="28" spans="2:14" x14ac:dyDescent="0.25">
      <c r="B28" s="15" t="s">
        <v>127</v>
      </c>
      <c r="C28" s="258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345"/>
    </row>
    <row r="29" spans="2:14" x14ac:dyDescent="0.25">
      <c r="B29" s="15" t="s">
        <v>128</v>
      </c>
      <c r="C29" s="258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345"/>
    </row>
    <row r="30" spans="2:14" x14ac:dyDescent="0.25">
      <c r="B30" s="15" t="s">
        <v>129</v>
      </c>
      <c r="C30" s="258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345"/>
    </row>
    <row r="31" spans="2:14" x14ac:dyDescent="0.25">
      <c r="B31" s="15" t="s">
        <v>130</v>
      </c>
      <c r="C31" s="258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345"/>
    </row>
    <row r="32" spans="2:14" x14ac:dyDescent="0.25">
      <c r="B32" s="15" t="s">
        <v>131</v>
      </c>
      <c r="C32" s="258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345"/>
    </row>
    <row r="33" spans="2:14" x14ac:dyDescent="0.25">
      <c r="B33" s="15" t="s">
        <v>132</v>
      </c>
      <c r="C33" s="258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345"/>
    </row>
    <row r="34" spans="2:14" x14ac:dyDescent="0.25">
      <c r="B34" s="15" t="s">
        <v>133</v>
      </c>
      <c r="C34" s="258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345"/>
    </row>
    <row r="35" spans="2:14" x14ac:dyDescent="0.25">
      <c r="B35" s="15" t="s">
        <v>134</v>
      </c>
      <c r="C35" s="258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345"/>
    </row>
    <row r="36" spans="2:14" x14ac:dyDescent="0.25">
      <c r="B36" s="15" t="s">
        <v>135</v>
      </c>
      <c r="C36" s="258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345"/>
    </row>
    <row r="37" spans="2:14" x14ac:dyDescent="0.25">
      <c r="B37" s="15" t="s">
        <v>136</v>
      </c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345"/>
    </row>
    <row r="38" spans="2:14" s="8" customFormat="1" x14ac:dyDescent="0.25">
      <c r="B38" s="20" t="s">
        <v>0</v>
      </c>
      <c r="C38" s="21">
        <f>SUM(C39:C41)</f>
        <v>0</v>
      </c>
      <c r="D38" s="22">
        <f t="shared" ref="D38:N38" si="5">SUM(D39:D41)</f>
        <v>0</v>
      </c>
      <c r="E38" s="22">
        <f t="shared" si="5"/>
        <v>0</v>
      </c>
      <c r="F38" s="22">
        <f t="shared" si="5"/>
        <v>0</v>
      </c>
      <c r="G38" s="22">
        <f t="shared" si="5"/>
        <v>0</v>
      </c>
      <c r="H38" s="22">
        <f t="shared" si="5"/>
        <v>0</v>
      </c>
      <c r="I38" s="22">
        <f t="shared" si="5"/>
        <v>0</v>
      </c>
      <c r="J38" s="22">
        <f t="shared" si="5"/>
        <v>0</v>
      </c>
      <c r="K38" s="22">
        <f t="shared" si="5"/>
        <v>0</v>
      </c>
      <c r="L38" s="22">
        <f t="shared" si="5"/>
        <v>0</v>
      </c>
      <c r="M38" s="22">
        <f t="shared" si="5"/>
        <v>0</v>
      </c>
      <c r="N38" s="343">
        <f t="shared" si="5"/>
        <v>0</v>
      </c>
    </row>
    <row r="39" spans="2:14" x14ac:dyDescent="0.25">
      <c r="B39" s="15" t="s">
        <v>112</v>
      </c>
      <c r="C39" s="258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345"/>
    </row>
    <row r="40" spans="2:14" x14ac:dyDescent="0.25">
      <c r="B40" s="15" t="s">
        <v>143</v>
      </c>
      <c r="C40" s="258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345"/>
    </row>
    <row r="41" spans="2:14" x14ac:dyDescent="0.25">
      <c r="B41" s="15" t="s">
        <v>144</v>
      </c>
      <c r="C41" s="258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345"/>
    </row>
    <row r="42" spans="2:14" s="8" customFormat="1" x14ac:dyDescent="0.25">
      <c r="B42" s="20" t="s">
        <v>1</v>
      </c>
      <c r="C42" s="252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342"/>
    </row>
    <row r="43" spans="2:14" s="8" customFormat="1" x14ac:dyDescent="0.25">
      <c r="B43" s="20" t="s">
        <v>12</v>
      </c>
      <c r="C43" s="252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342"/>
    </row>
    <row r="44" spans="2:14" s="8" customFormat="1" x14ac:dyDescent="0.25">
      <c r="B44" s="20" t="s">
        <v>2</v>
      </c>
      <c r="C44" s="252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342"/>
    </row>
    <row r="45" spans="2:14" s="8" customFormat="1" ht="15.75" thickBot="1" x14ac:dyDescent="0.3">
      <c r="B45" s="30" t="s">
        <v>13</v>
      </c>
      <c r="C45" s="261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346"/>
    </row>
    <row r="46" spans="2:14" s="8" customFormat="1" ht="15.75" thickBot="1" x14ac:dyDescent="0.3">
      <c r="B46" s="31" t="s">
        <v>19</v>
      </c>
      <c r="C46" s="32">
        <f>+C6+C10+C11+C12+C38+C42+C43+C44+C45</f>
        <v>0</v>
      </c>
      <c r="D46" s="33">
        <f t="shared" ref="D46:N46" si="6">+D6+D10+D11+D12+D38+D42+D43+D44+D45</f>
        <v>0</v>
      </c>
      <c r="E46" s="33">
        <f t="shared" si="6"/>
        <v>0</v>
      </c>
      <c r="F46" s="33">
        <f t="shared" si="6"/>
        <v>0</v>
      </c>
      <c r="G46" s="33">
        <f t="shared" si="6"/>
        <v>0</v>
      </c>
      <c r="H46" s="33">
        <f t="shared" si="6"/>
        <v>0</v>
      </c>
      <c r="I46" s="33">
        <f t="shared" si="6"/>
        <v>0</v>
      </c>
      <c r="J46" s="33">
        <f t="shared" si="6"/>
        <v>0</v>
      </c>
      <c r="K46" s="33">
        <f t="shared" si="6"/>
        <v>0</v>
      </c>
      <c r="L46" s="33">
        <f t="shared" si="6"/>
        <v>0</v>
      </c>
      <c r="M46" s="33">
        <f t="shared" si="6"/>
        <v>0</v>
      </c>
      <c r="N46" s="347">
        <f t="shared" si="6"/>
        <v>0</v>
      </c>
    </row>
    <row r="47" spans="2:14" ht="9" customHeight="1" x14ac:dyDescent="0.25">
      <c r="B47" s="14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48"/>
    </row>
    <row r="48" spans="2:14" s="8" customFormat="1" x14ac:dyDescent="0.25">
      <c r="B48" s="20" t="s">
        <v>111</v>
      </c>
      <c r="C48" s="252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342"/>
    </row>
    <row r="49" spans="2:14" s="8" customFormat="1" x14ac:dyDescent="0.25">
      <c r="B49" s="20" t="s">
        <v>138</v>
      </c>
      <c r="C49" s="21">
        <f>SUM(C50:C52)</f>
        <v>0</v>
      </c>
      <c r="D49" s="22">
        <f t="shared" ref="D49:N49" si="7">SUM(D50:D52)</f>
        <v>0</v>
      </c>
      <c r="E49" s="22">
        <f t="shared" si="7"/>
        <v>0</v>
      </c>
      <c r="F49" s="22">
        <f t="shared" si="7"/>
        <v>0</v>
      </c>
      <c r="G49" s="22">
        <f t="shared" si="7"/>
        <v>0</v>
      </c>
      <c r="H49" s="22">
        <f t="shared" si="7"/>
        <v>0</v>
      </c>
      <c r="I49" s="22">
        <f t="shared" si="7"/>
        <v>0</v>
      </c>
      <c r="J49" s="22">
        <f t="shared" si="7"/>
        <v>0</v>
      </c>
      <c r="K49" s="22">
        <f t="shared" si="7"/>
        <v>0</v>
      </c>
      <c r="L49" s="22">
        <f t="shared" si="7"/>
        <v>0</v>
      </c>
      <c r="M49" s="22">
        <f t="shared" si="7"/>
        <v>0</v>
      </c>
      <c r="N49" s="343">
        <f t="shared" si="7"/>
        <v>0</v>
      </c>
    </row>
    <row r="50" spans="2:14" x14ac:dyDescent="0.25">
      <c r="B50" s="15" t="s">
        <v>15</v>
      </c>
      <c r="C50" s="258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345"/>
    </row>
    <row r="51" spans="2:14" x14ac:dyDescent="0.25">
      <c r="B51" s="15" t="s">
        <v>3</v>
      </c>
      <c r="C51" s="258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345"/>
    </row>
    <row r="52" spans="2:14" x14ac:dyDescent="0.25">
      <c r="B52" s="15" t="s">
        <v>4</v>
      </c>
      <c r="C52" s="258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345"/>
    </row>
    <row r="53" spans="2:14" s="8" customFormat="1" x14ac:dyDescent="0.25">
      <c r="B53" s="20" t="s">
        <v>16</v>
      </c>
      <c r="C53" s="252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342"/>
    </row>
    <row r="54" spans="2:14" s="8" customFormat="1" x14ac:dyDescent="0.25">
      <c r="B54" s="20" t="s">
        <v>5</v>
      </c>
      <c r="C54" s="252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342"/>
    </row>
    <row r="55" spans="2:14" s="8" customFormat="1" ht="15.75" thickBot="1" x14ac:dyDescent="0.3">
      <c r="B55" s="30" t="s">
        <v>17</v>
      </c>
      <c r="C55" s="261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346"/>
    </row>
    <row r="56" spans="2:14" s="8" customFormat="1" ht="15.75" thickBot="1" x14ac:dyDescent="0.3">
      <c r="B56" s="31" t="s">
        <v>6</v>
      </c>
      <c r="C56" s="32">
        <f>+C48+C49+C53+C54+C55</f>
        <v>0</v>
      </c>
      <c r="D56" s="33">
        <f t="shared" ref="D56:N56" si="8">+D48+D49+D53+D54+D55</f>
        <v>0</v>
      </c>
      <c r="E56" s="33">
        <f t="shared" si="8"/>
        <v>0</v>
      </c>
      <c r="F56" s="33">
        <f t="shared" si="8"/>
        <v>0</v>
      </c>
      <c r="G56" s="33">
        <f t="shared" si="8"/>
        <v>0</v>
      </c>
      <c r="H56" s="33">
        <f t="shared" si="8"/>
        <v>0</v>
      </c>
      <c r="I56" s="33">
        <f t="shared" si="8"/>
        <v>0</v>
      </c>
      <c r="J56" s="33">
        <f t="shared" si="8"/>
        <v>0</v>
      </c>
      <c r="K56" s="33">
        <f t="shared" si="8"/>
        <v>0</v>
      </c>
      <c r="L56" s="33">
        <f t="shared" si="8"/>
        <v>0</v>
      </c>
      <c r="M56" s="33">
        <f t="shared" si="8"/>
        <v>0</v>
      </c>
      <c r="N56" s="347">
        <f t="shared" si="8"/>
        <v>0</v>
      </c>
    </row>
    <row r="57" spans="2:14" ht="9" customHeight="1" x14ac:dyDescent="0.25">
      <c r="B57" s="14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48"/>
    </row>
    <row r="58" spans="2:14" s="8" customFormat="1" x14ac:dyDescent="0.25">
      <c r="B58" s="25" t="s">
        <v>14</v>
      </c>
      <c r="C58" s="26">
        <f>+C56+C46</f>
        <v>0</v>
      </c>
      <c r="D58" s="27">
        <f>+D56+D46</f>
        <v>0</v>
      </c>
      <c r="E58" s="27">
        <f>+E56+E46</f>
        <v>0</v>
      </c>
      <c r="F58" s="27">
        <f>+F56+F46</f>
        <v>0</v>
      </c>
      <c r="G58" s="27">
        <f t="shared" ref="G58:M58" si="9">+G56+G46</f>
        <v>0</v>
      </c>
      <c r="H58" s="27">
        <f t="shared" si="9"/>
        <v>0</v>
      </c>
      <c r="I58" s="27">
        <f t="shared" si="9"/>
        <v>0</v>
      </c>
      <c r="J58" s="27">
        <f t="shared" si="9"/>
        <v>0</v>
      </c>
      <c r="K58" s="27">
        <f t="shared" si="9"/>
        <v>0</v>
      </c>
      <c r="L58" s="27">
        <f t="shared" si="9"/>
        <v>0</v>
      </c>
      <c r="M58" s="27">
        <f t="shared" si="9"/>
        <v>0</v>
      </c>
      <c r="N58" s="344">
        <f>+N56+N46</f>
        <v>0</v>
      </c>
    </row>
    <row r="59" spans="2:14" s="8" customFormat="1" x14ac:dyDescent="0.25">
      <c r="B59" s="20" t="s">
        <v>7</v>
      </c>
      <c r="C59" s="252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342"/>
    </row>
    <row r="60" spans="2:14" s="8" customFormat="1" x14ac:dyDescent="0.25">
      <c r="B60" s="25" t="s">
        <v>18</v>
      </c>
      <c r="C60" s="127">
        <f>+C58+C59</f>
        <v>0</v>
      </c>
      <c r="D60" s="128">
        <f t="shared" ref="D60:N60" si="10">+D58+D59</f>
        <v>0</v>
      </c>
      <c r="E60" s="128">
        <f t="shared" si="10"/>
        <v>0</v>
      </c>
      <c r="F60" s="128">
        <f t="shared" si="10"/>
        <v>0</v>
      </c>
      <c r="G60" s="128">
        <f t="shared" si="10"/>
        <v>0</v>
      </c>
      <c r="H60" s="128">
        <f t="shared" si="10"/>
        <v>0</v>
      </c>
      <c r="I60" s="128">
        <f t="shared" si="10"/>
        <v>0</v>
      </c>
      <c r="J60" s="128">
        <f t="shared" si="10"/>
        <v>0</v>
      </c>
      <c r="K60" s="128">
        <f t="shared" si="10"/>
        <v>0</v>
      </c>
      <c r="L60" s="128">
        <f t="shared" si="10"/>
        <v>0</v>
      </c>
      <c r="M60" s="128">
        <f t="shared" si="10"/>
        <v>0</v>
      </c>
      <c r="N60" s="349">
        <f t="shared" si="10"/>
        <v>0</v>
      </c>
    </row>
    <row r="61" spans="2:14" ht="9" customHeight="1" x14ac:dyDescent="0.25">
      <c r="B61" s="15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341"/>
    </row>
    <row r="62" spans="2:14" s="8" customFormat="1" x14ac:dyDescent="0.25">
      <c r="B62" s="25" t="s">
        <v>8</v>
      </c>
      <c r="C62" s="252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342"/>
    </row>
    <row r="63" spans="2:14" ht="9" customHeight="1" thickBot="1" x14ac:dyDescent="0.3">
      <c r="B63" s="40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350"/>
    </row>
    <row r="64" spans="2:14" s="8" customFormat="1" ht="15.75" thickBot="1" x14ac:dyDescent="0.3">
      <c r="B64" s="31" t="s">
        <v>9</v>
      </c>
      <c r="C64" s="32">
        <f>+C60+C62</f>
        <v>0</v>
      </c>
      <c r="D64" s="33">
        <f t="shared" ref="D64:N64" si="11">+D60+D62</f>
        <v>0</v>
      </c>
      <c r="E64" s="33">
        <f t="shared" si="11"/>
        <v>0</v>
      </c>
      <c r="F64" s="33">
        <f t="shared" si="11"/>
        <v>0</v>
      </c>
      <c r="G64" s="33">
        <f t="shared" si="11"/>
        <v>0</v>
      </c>
      <c r="H64" s="33">
        <f t="shared" si="11"/>
        <v>0</v>
      </c>
      <c r="I64" s="33">
        <f t="shared" si="11"/>
        <v>0</v>
      </c>
      <c r="J64" s="33">
        <f t="shared" si="11"/>
        <v>0</v>
      </c>
      <c r="K64" s="33">
        <f t="shared" si="11"/>
        <v>0</v>
      </c>
      <c r="L64" s="33">
        <f t="shared" si="11"/>
        <v>0</v>
      </c>
      <c r="M64" s="33">
        <f t="shared" si="11"/>
        <v>0</v>
      </c>
      <c r="N64" s="347">
        <f t="shared" si="11"/>
        <v>0</v>
      </c>
    </row>
    <row r="65" spans="2:14" x14ac:dyDescent="0.2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2:14" ht="15.75" thickBot="1" x14ac:dyDescent="0.3">
      <c r="B66" s="47" t="s">
        <v>20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</row>
    <row r="67" spans="2:14" s="49" customFormat="1" ht="33" customHeight="1" thickBot="1" x14ac:dyDescent="0.3">
      <c r="B67" s="48" t="s">
        <v>147</v>
      </c>
      <c r="C67" s="244">
        <f>+C4</f>
        <v>43831</v>
      </c>
      <c r="D67" s="245">
        <f t="shared" ref="D67:N67" si="12">+D4</f>
        <v>43862</v>
      </c>
      <c r="E67" s="245">
        <f t="shared" si="12"/>
        <v>43891</v>
      </c>
      <c r="F67" s="245">
        <f t="shared" si="12"/>
        <v>43922</v>
      </c>
      <c r="G67" s="245">
        <f t="shared" si="12"/>
        <v>43952</v>
      </c>
      <c r="H67" s="245">
        <f t="shared" si="12"/>
        <v>43983</v>
      </c>
      <c r="I67" s="245">
        <f t="shared" si="12"/>
        <v>44013</v>
      </c>
      <c r="J67" s="245">
        <f t="shared" si="12"/>
        <v>44044</v>
      </c>
      <c r="K67" s="245">
        <f t="shared" si="12"/>
        <v>44075</v>
      </c>
      <c r="L67" s="245">
        <f t="shared" si="12"/>
        <v>44105</v>
      </c>
      <c r="M67" s="245">
        <f t="shared" si="12"/>
        <v>44136</v>
      </c>
      <c r="N67" s="336">
        <f t="shared" si="12"/>
        <v>44166</v>
      </c>
    </row>
    <row r="68" spans="2:14" s="49" customFormat="1" x14ac:dyDescent="0.25">
      <c r="B68" s="50" t="s">
        <v>25</v>
      </c>
      <c r="C68" s="354">
        <f>+C69+C70+C73+C74+C75+C79</f>
        <v>0</v>
      </c>
      <c r="D68" s="355">
        <f t="shared" ref="D68:N68" si="13">+D69+D70+D73+D74+D75+D79</f>
        <v>0</v>
      </c>
      <c r="E68" s="355">
        <f t="shared" si="13"/>
        <v>0</v>
      </c>
      <c r="F68" s="355">
        <f t="shared" si="13"/>
        <v>0</v>
      </c>
      <c r="G68" s="355">
        <f t="shared" si="13"/>
        <v>0</v>
      </c>
      <c r="H68" s="355">
        <f t="shared" si="13"/>
        <v>0</v>
      </c>
      <c r="I68" s="355">
        <f t="shared" si="13"/>
        <v>0</v>
      </c>
      <c r="J68" s="355">
        <f t="shared" si="13"/>
        <v>0</v>
      </c>
      <c r="K68" s="355">
        <f t="shared" si="13"/>
        <v>0</v>
      </c>
      <c r="L68" s="355">
        <f t="shared" si="13"/>
        <v>0</v>
      </c>
      <c r="M68" s="355">
        <f t="shared" si="13"/>
        <v>0</v>
      </c>
      <c r="N68" s="356">
        <f t="shared" si="13"/>
        <v>0</v>
      </c>
    </row>
    <row r="69" spans="2:14" s="145" customFormat="1" ht="12.75" x14ac:dyDescent="0.2">
      <c r="B69" s="144" t="s">
        <v>26</v>
      </c>
      <c r="C69" s="265"/>
      <c r="D69" s="266"/>
      <c r="E69" s="267"/>
      <c r="F69" s="267"/>
      <c r="G69" s="267"/>
      <c r="H69" s="267"/>
      <c r="I69" s="267"/>
      <c r="J69" s="267"/>
      <c r="K69" s="267"/>
      <c r="L69" s="267"/>
      <c r="M69" s="267"/>
      <c r="N69" s="323"/>
    </row>
    <row r="70" spans="2:14" s="145" customFormat="1" ht="12.75" x14ac:dyDescent="0.2">
      <c r="B70" s="144" t="s">
        <v>27</v>
      </c>
      <c r="C70" s="357">
        <f>SUM(C71:C72)</f>
        <v>0</v>
      </c>
      <c r="D70" s="358">
        <f t="shared" ref="D70:N70" si="14">SUM(D71:D72)</f>
        <v>0</v>
      </c>
      <c r="E70" s="359">
        <f t="shared" si="14"/>
        <v>0</v>
      </c>
      <c r="F70" s="359">
        <f t="shared" si="14"/>
        <v>0</v>
      </c>
      <c r="G70" s="359">
        <f t="shared" si="14"/>
        <v>0</v>
      </c>
      <c r="H70" s="359">
        <f t="shared" si="14"/>
        <v>0</v>
      </c>
      <c r="I70" s="359">
        <f t="shared" si="14"/>
        <v>0</v>
      </c>
      <c r="J70" s="359">
        <f t="shared" si="14"/>
        <v>0</v>
      </c>
      <c r="K70" s="359">
        <f t="shared" si="14"/>
        <v>0</v>
      </c>
      <c r="L70" s="359">
        <f t="shared" si="14"/>
        <v>0</v>
      </c>
      <c r="M70" s="359">
        <f t="shared" si="14"/>
        <v>0</v>
      </c>
      <c r="N70" s="360">
        <f t="shared" si="14"/>
        <v>0</v>
      </c>
    </row>
    <row r="71" spans="2:14" s="49" customFormat="1" x14ac:dyDescent="0.25">
      <c r="B71" s="56" t="s">
        <v>70</v>
      </c>
      <c r="C71" s="269"/>
      <c r="D71" s="270"/>
      <c r="E71" s="271"/>
      <c r="F71" s="271"/>
      <c r="G71" s="271"/>
      <c r="H71" s="271"/>
      <c r="I71" s="271"/>
      <c r="J71" s="271"/>
      <c r="K71" s="271"/>
      <c r="L71" s="271"/>
      <c r="M71" s="271"/>
      <c r="N71" s="325"/>
    </row>
    <row r="72" spans="2:14" s="49" customFormat="1" ht="15" customHeight="1" x14ac:dyDescent="0.25">
      <c r="B72" s="59" t="s">
        <v>71</v>
      </c>
      <c r="C72" s="274"/>
      <c r="D72" s="275"/>
      <c r="E72" s="271"/>
      <c r="F72" s="271"/>
      <c r="G72" s="271"/>
      <c r="H72" s="271"/>
      <c r="I72" s="271"/>
      <c r="J72" s="271"/>
      <c r="K72" s="271"/>
      <c r="L72" s="271"/>
      <c r="M72" s="271"/>
      <c r="N72" s="325"/>
    </row>
    <row r="73" spans="2:14" s="145" customFormat="1" ht="12.75" x14ac:dyDescent="0.2">
      <c r="B73" s="144" t="s">
        <v>28</v>
      </c>
      <c r="C73" s="276"/>
      <c r="D73" s="277"/>
      <c r="E73" s="278"/>
      <c r="F73" s="278"/>
      <c r="G73" s="278"/>
      <c r="H73" s="278"/>
      <c r="I73" s="278"/>
      <c r="J73" s="278"/>
      <c r="K73" s="278"/>
      <c r="L73" s="278"/>
      <c r="M73" s="278"/>
      <c r="N73" s="326"/>
    </row>
    <row r="74" spans="2:14" s="145" customFormat="1" ht="21.75" customHeight="1" x14ac:dyDescent="0.2">
      <c r="B74" s="146" t="s">
        <v>29</v>
      </c>
      <c r="C74" s="279"/>
      <c r="D74" s="280"/>
      <c r="E74" s="278"/>
      <c r="F74" s="278"/>
      <c r="G74" s="278"/>
      <c r="H74" s="278"/>
      <c r="I74" s="278"/>
      <c r="J74" s="278"/>
      <c r="K74" s="278"/>
      <c r="L74" s="278"/>
      <c r="M74" s="278"/>
      <c r="N74" s="326"/>
    </row>
    <row r="75" spans="2:14" s="145" customFormat="1" ht="15" customHeight="1" x14ac:dyDescent="0.2">
      <c r="B75" s="146" t="s">
        <v>67</v>
      </c>
      <c r="C75" s="361">
        <f>SUM(C76:C78)</f>
        <v>0</v>
      </c>
      <c r="D75" s="362">
        <f t="shared" ref="D75:N75" si="15">SUM(D76:D78)</f>
        <v>0</v>
      </c>
      <c r="E75" s="359">
        <f t="shared" si="15"/>
        <v>0</v>
      </c>
      <c r="F75" s="359">
        <f t="shared" si="15"/>
        <v>0</v>
      </c>
      <c r="G75" s="359">
        <f t="shared" si="15"/>
        <v>0</v>
      </c>
      <c r="H75" s="359">
        <f t="shared" si="15"/>
        <v>0</v>
      </c>
      <c r="I75" s="359">
        <f t="shared" si="15"/>
        <v>0</v>
      </c>
      <c r="J75" s="359">
        <f t="shared" si="15"/>
        <v>0</v>
      </c>
      <c r="K75" s="359">
        <f t="shared" si="15"/>
        <v>0</v>
      </c>
      <c r="L75" s="359">
        <f t="shared" si="15"/>
        <v>0</v>
      </c>
      <c r="M75" s="359">
        <f t="shared" si="15"/>
        <v>0</v>
      </c>
      <c r="N75" s="360">
        <f t="shared" si="15"/>
        <v>0</v>
      </c>
    </row>
    <row r="76" spans="2:14" s="49" customFormat="1" x14ac:dyDescent="0.25">
      <c r="B76" s="56" t="s">
        <v>30</v>
      </c>
      <c r="C76" s="269"/>
      <c r="D76" s="270"/>
      <c r="E76" s="271"/>
      <c r="F76" s="271"/>
      <c r="G76" s="271"/>
      <c r="H76" s="271"/>
      <c r="I76" s="271"/>
      <c r="J76" s="271"/>
      <c r="K76" s="271"/>
      <c r="L76" s="271"/>
      <c r="M76" s="271"/>
      <c r="N76" s="325"/>
    </row>
    <row r="77" spans="2:14" s="49" customFormat="1" x14ac:dyDescent="0.25">
      <c r="B77" s="56" t="s">
        <v>31</v>
      </c>
      <c r="C77" s="269"/>
      <c r="D77" s="270"/>
      <c r="E77" s="271"/>
      <c r="F77" s="271"/>
      <c r="G77" s="271"/>
      <c r="H77" s="271"/>
      <c r="I77" s="271"/>
      <c r="J77" s="271"/>
      <c r="K77" s="271"/>
      <c r="L77" s="271"/>
      <c r="M77" s="271"/>
      <c r="N77" s="325"/>
    </row>
    <row r="78" spans="2:14" s="49" customFormat="1" x14ac:dyDescent="0.25">
      <c r="B78" s="56" t="s">
        <v>68</v>
      </c>
      <c r="C78" s="269"/>
      <c r="D78" s="270"/>
      <c r="E78" s="271"/>
      <c r="F78" s="271"/>
      <c r="G78" s="271"/>
      <c r="H78" s="271"/>
      <c r="I78" s="271"/>
      <c r="J78" s="271"/>
      <c r="K78" s="271"/>
      <c r="L78" s="271"/>
      <c r="M78" s="271"/>
      <c r="N78" s="325"/>
    </row>
    <row r="79" spans="2:14" s="145" customFormat="1" ht="12.75" x14ac:dyDescent="0.2">
      <c r="B79" s="144" t="s">
        <v>33</v>
      </c>
      <c r="C79" s="276"/>
      <c r="D79" s="277"/>
      <c r="E79" s="278"/>
      <c r="F79" s="278"/>
      <c r="G79" s="278"/>
      <c r="H79" s="278"/>
      <c r="I79" s="278"/>
      <c r="J79" s="278"/>
      <c r="K79" s="278"/>
      <c r="L79" s="278"/>
      <c r="M79" s="278"/>
      <c r="N79" s="326"/>
    </row>
    <row r="80" spans="2:14" s="49" customFormat="1" ht="7.5" customHeight="1" x14ac:dyDescent="0.25">
      <c r="B80" s="367"/>
      <c r="C80" s="368"/>
      <c r="D80" s="369"/>
      <c r="E80" s="370"/>
      <c r="F80" s="370"/>
      <c r="G80" s="370"/>
      <c r="H80" s="370"/>
      <c r="I80" s="370"/>
      <c r="J80" s="370"/>
      <c r="K80" s="370"/>
      <c r="L80" s="370"/>
      <c r="M80" s="370"/>
      <c r="N80" s="371"/>
    </row>
    <row r="81" spans="2:14" s="145" customFormat="1" ht="12.75" x14ac:dyDescent="0.2">
      <c r="B81" s="372" t="s">
        <v>34</v>
      </c>
      <c r="C81" s="363">
        <f>+C82+C83+C84+C89+C90+C91+C92</f>
        <v>0</v>
      </c>
      <c r="D81" s="364">
        <f t="shared" ref="D81:N81" si="16">+D82+D83+D84+D89+D90+D91+D92</f>
        <v>0</v>
      </c>
      <c r="E81" s="365">
        <f t="shared" si="16"/>
        <v>0</v>
      </c>
      <c r="F81" s="365">
        <f t="shared" si="16"/>
        <v>0</v>
      </c>
      <c r="G81" s="365">
        <f t="shared" si="16"/>
        <v>0</v>
      </c>
      <c r="H81" s="365">
        <f t="shared" si="16"/>
        <v>0</v>
      </c>
      <c r="I81" s="365">
        <f t="shared" si="16"/>
        <v>0</v>
      </c>
      <c r="J81" s="365">
        <f t="shared" si="16"/>
        <v>0</v>
      </c>
      <c r="K81" s="365">
        <f t="shared" si="16"/>
        <v>0</v>
      </c>
      <c r="L81" s="365">
        <f t="shared" si="16"/>
        <v>0</v>
      </c>
      <c r="M81" s="365">
        <f t="shared" si="16"/>
        <v>0</v>
      </c>
      <c r="N81" s="366">
        <f t="shared" si="16"/>
        <v>0</v>
      </c>
    </row>
    <row r="82" spans="2:14" s="145" customFormat="1" ht="15" customHeight="1" x14ac:dyDescent="0.2">
      <c r="B82" s="146" t="s">
        <v>35</v>
      </c>
      <c r="C82" s="279"/>
      <c r="D82" s="281"/>
      <c r="E82" s="282"/>
      <c r="F82" s="282"/>
      <c r="G82" s="282"/>
      <c r="H82" s="282"/>
      <c r="I82" s="282"/>
      <c r="J82" s="282"/>
      <c r="K82" s="282"/>
      <c r="L82" s="282"/>
      <c r="M82" s="282"/>
      <c r="N82" s="329"/>
    </row>
    <row r="83" spans="2:14" s="145" customFormat="1" ht="12.75" x14ac:dyDescent="0.2">
      <c r="B83" s="144" t="s">
        <v>36</v>
      </c>
      <c r="C83" s="276"/>
      <c r="D83" s="284"/>
      <c r="E83" s="282"/>
      <c r="F83" s="282"/>
      <c r="G83" s="282"/>
      <c r="H83" s="282"/>
      <c r="I83" s="282"/>
      <c r="J83" s="282"/>
      <c r="K83" s="282"/>
      <c r="L83" s="282"/>
      <c r="M83" s="282"/>
      <c r="N83" s="329"/>
    </row>
    <row r="84" spans="2:14" s="145" customFormat="1" ht="15" customHeight="1" x14ac:dyDescent="0.2">
      <c r="B84" s="373" t="s">
        <v>69</v>
      </c>
      <c r="C84" s="361">
        <f>SUM(C85:C88)</f>
        <v>0</v>
      </c>
      <c r="D84" s="362">
        <f t="shared" ref="D84:N84" si="17">SUM(D85:D88)</f>
        <v>0</v>
      </c>
      <c r="E84" s="359">
        <f t="shared" si="17"/>
        <v>0</v>
      </c>
      <c r="F84" s="359">
        <f t="shared" si="17"/>
        <v>0</v>
      </c>
      <c r="G84" s="359">
        <f t="shared" si="17"/>
        <v>0</v>
      </c>
      <c r="H84" s="359">
        <f t="shared" si="17"/>
        <v>0</v>
      </c>
      <c r="I84" s="359">
        <f t="shared" si="17"/>
        <v>0</v>
      </c>
      <c r="J84" s="359">
        <f t="shared" si="17"/>
        <v>0</v>
      </c>
      <c r="K84" s="359">
        <f t="shared" si="17"/>
        <v>0</v>
      </c>
      <c r="L84" s="359">
        <f t="shared" si="17"/>
        <v>0</v>
      </c>
      <c r="M84" s="359">
        <f t="shared" si="17"/>
        <v>0</v>
      </c>
      <c r="N84" s="360">
        <f t="shared" si="17"/>
        <v>0</v>
      </c>
    </row>
    <row r="85" spans="2:14" s="49" customFormat="1" ht="15" customHeight="1" x14ac:dyDescent="0.25">
      <c r="B85" s="61" t="s">
        <v>72</v>
      </c>
      <c r="C85" s="285"/>
      <c r="D85" s="286"/>
      <c r="E85" s="287"/>
      <c r="F85" s="287"/>
      <c r="G85" s="287"/>
      <c r="H85" s="287"/>
      <c r="I85" s="287"/>
      <c r="J85" s="287"/>
      <c r="K85" s="287"/>
      <c r="L85" s="287"/>
      <c r="M85" s="287"/>
      <c r="N85" s="330"/>
    </row>
    <row r="86" spans="2:14" s="49" customFormat="1" ht="15" customHeight="1" x14ac:dyDescent="0.25">
      <c r="B86" s="61" t="s">
        <v>73</v>
      </c>
      <c r="C86" s="285"/>
      <c r="D86" s="286"/>
      <c r="E86" s="287"/>
      <c r="F86" s="287"/>
      <c r="G86" s="287"/>
      <c r="H86" s="287"/>
      <c r="I86" s="287"/>
      <c r="J86" s="287"/>
      <c r="K86" s="287"/>
      <c r="L86" s="287"/>
      <c r="M86" s="287"/>
      <c r="N86" s="330"/>
    </row>
    <row r="87" spans="2:14" s="49" customFormat="1" x14ac:dyDescent="0.25">
      <c r="B87" s="56" t="s">
        <v>37</v>
      </c>
      <c r="C87" s="269"/>
      <c r="D87" s="289"/>
      <c r="E87" s="287"/>
      <c r="F87" s="287"/>
      <c r="G87" s="287"/>
      <c r="H87" s="287"/>
      <c r="I87" s="287"/>
      <c r="J87" s="287"/>
      <c r="K87" s="287"/>
      <c r="L87" s="287"/>
      <c r="M87" s="287"/>
      <c r="N87" s="330"/>
    </row>
    <row r="88" spans="2:14" s="49" customFormat="1" x14ac:dyDescent="0.25">
      <c r="B88" s="56" t="s">
        <v>38</v>
      </c>
      <c r="C88" s="269"/>
      <c r="D88" s="289"/>
      <c r="E88" s="287"/>
      <c r="F88" s="287"/>
      <c r="G88" s="287"/>
      <c r="H88" s="287"/>
      <c r="I88" s="287"/>
      <c r="J88" s="287"/>
      <c r="K88" s="287"/>
      <c r="L88" s="287"/>
      <c r="M88" s="287"/>
      <c r="N88" s="330"/>
    </row>
    <row r="89" spans="2:14" s="145" customFormat="1" ht="15" customHeight="1" x14ac:dyDescent="0.2">
      <c r="B89" s="146" t="s">
        <v>75</v>
      </c>
      <c r="C89" s="279"/>
      <c r="D89" s="281"/>
      <c r="E89" s="282"/>
      <c r="F89" s="282"/>
      <c r="G89" s="282"/>
      <c r="H89" s="282"/>
      <c r="I89" s="282"/>
      <c r="J89" s="282"/>
      <c r="K89" s="282"/>
      <c r="L89" s="282"/>
      <c r="M89" s="282"/>
      <c r="N89" s="329"/>
    </row>
    <row r="90" spans="2:14" s="145" customFormat="1" ht="15" customHeight="1" x14ac:dyDescent="0.2">
      <c r="B90" s="146" t="s">
        <v>74</v>
      </c>
      <c r="C90" s="279"/>
      <c r="D90" s="281"/>
      <c r="E90" s="282"/>
      <c r="F90" s="282"/>
      <c r="G90" s="282"/>
      <c r="H90" s="282"/>
      <c r="I90" s="282"/>
      <c r="J90" s="282"/>
      <c r="K90" s="282"/>
      <c r="L90" s="282"/>
      <c r="M90" s="282"/>
      <c r="N90" s="329"/>
    </row>
    <row r="91" spans="2:14" s="145" customFormat="1" ht="12.75" x14ac:dyDescent="0.2">
      <c r="B91" s="146" t="s">
        <v>39</v>
      </c>
      <c r="C91" s="279"/>
      <c r="D91" s="281"/>
      <c r="E91" s="282"/>
      <c r="F91" s="282"/>
      <c r="G91" s="282"/>
      <c r="H91" s="282"/>
      <c r="I91" s="282"/>
      <c r="J91" s="282"/>
      <c r="K91" s="282"/>
      <c r="L91" s="282"/>
      <c r="M91" s="282"/>
      <c r="N91" s="329"/>
    </row>
    <row r="92" spans="2:14" s="145" customFormat="1" ht="25.5" customHeight="1" x14ac:dyDescent="0.2">
      <c r="B92" s="373" t="s">
        <v>40</v>
      </c>
      <c r="C92" s="361">
        <f>SUM(C93:C94)</f>
        <v>0</v>
      </c>
      <c r="D92" s="362">
        <f t="shared" ref="D92:N92" si="18">SUM(D93:D94)</f>
        <v>0</v>
      </c>
      <c r="E92" s="359">
        <f t="shared" si="18"/>
        <v>0</v>
      </c>
      <c r="F92" s="359">
        <f t="shared" si="18"/>
        <v>0</v>
      </c>
      <c r="G92" s="359">
        <f t="shared" si="18"/>
        <v>0</v>
      </c>
      <c r="H92" s="359">
        <f t="shared" si="18"/>
        <v>0</v>
      </c>
      <c r="I92" s="359">
        <f t="shared" si="18"/>
        <v>0</v>
      </c>
      <c r="J92" s="359">
        <f t="shared" si="18"/>
        <v>0</v>
      </c>
      <c r="K92" s="359">
        <f t="shared" si="18"/>
        <v>0</v>
      </c>
      <c r="L92" s="359">
        <f t="shared" si="18"/>
        <v>0</v>
      </c>
      <c r="M92" s="359">
        <f t="shared" si="18"/>
        <v>0</v>
      </c>
      <c r="N92" s="360">
        <f t="shared" si="18"/>
        <v>0</v>
      </c>
    </row>
    <row r="93" spans="2:14" s="49" customFormat="1" x14ac:dyDescent="0.25">
      <c r="B93" s="61" t="s">
        <v>41</v>
      </c>
      <c r="C93" s="285"/>
      <c r="D93" s="286"/>
      <c r="E93" s="287"/>
      <c r="F93" s="287"/>
      <c r="G93" s="287"/>
      <c r="H93" s="287"/>
      <c r="I93" s="287"/>
      <c r="J93" s="287"/>
      <c r="K93" s="287"/>
      <c r="L93" s="287"/>
      <c r="M93" s="287"/>
      <c r="N93" s="330"/>
    </row>
    <row r="94" spans="2:14" s="49" customFormat="1" x14ac:dyDescent="0.25">
      <c r="B94" s="61" t="s">
        <v>76</v>
      </c>
      <c r="C94" s="285"/>
      <c r="D94" s="286"/>
      <c r="E94" s="287"/>
      <c r="F94" s="287"/>
      <c r="G94" s="287"/>
      <c r="H94" s="287"/>
      <c r="I94" s="287"/>
      <c r="J94" s="287"/>
      <c r="K94" s="287"/>
      <c r="L94" s="287"/>
      <c r="M94" s="287"/>
      <c r="N94" s="330"/>
    </row>
    <row r="95" spans="2:14" s="49" customFormat="1" ht="7.5" customHeight="1" x14ac:dyDescent="0.25">
      <c r="B95" s="56"/>
      <c r="C95" s="138"/>
      <c r="D95" s="136"/>
      <c r="E95" s="133"/>
      <c r="F95" s="133"/>
      <c r="G95" s="133"/>
      <c r="H95" s="133"/>
      <c r="I95" s="133"/>
      <c r="J95" s="133"/>
      <c r="K95" s="133"/>
      <c r="L95" s="133"/>
      <c r="M95" s="133"/>
      <c r="N95" s="327"/>
    </row>
    <row r="96" spans="2:14" s="145" customFormat="1" ht="12.75" x14ac:dyDescent="0.2">
      <c r="B96" s="374" t="s">
        <v>42</v>
      </c>
      <c r="C96" s="363">
        <f>+C68+C81</f>
        <v>0</v>
      </c>
      <c r="D96" s="364">
        <f t="shared" ref="D96:N96" si="19">+D68+D81</f>
        <v>0</v>
      </c>
      <c r="E96" s="365">
        <f t="shared" si="19"/>
        <v>0</v>
      </c>
      <c r="F96" s="365">
        <f t="shared" si="19"/>
        <v>0</v>
      </c>
      <c r="G96" s="365">
        <f t="shared" si="19"/>
        <v>0</v>
      </c>
      <c r="H96" s="365">
        <f t="shared" si="19"/>
        <v>0</v>
      </c>
      <c r="I96" s="365">
        <f t="shared" si="19"/>
        <v>0</v>
      </c>
      <c r="J96" s="365">
        <f t="shared" si="19"/>
        <v>0</v>
      </c>
      <c r="K96" s="365">
        <f t="shared" si="19"/>
        <v>0</v>
      </c>
      <c r="L96" s="365">
        <f t="shared" si="19"/>
        <v>0</v>
      </c>
      <c r="M96" s="365">
        <f t="shared" si="19"/>
        <v>0</v>
      </c>
      <c r="N96" s="366">
        <f t="shared" si="19"/>
        <v>0</v>
      </c>
    </row>
    <row r="97" spans="2:14" s="49" customFormat="1" x14ac:dyDescent="0.25">
      <c r="B97" s="375"/>
      <c r="C97" s="376"/>
      <c r="D97" s="377"/>
      <c r="E97" s="370"/>
      <c r="F97" s="370"/>
      <c r="G97" s="370"/>
      <c r="H97" s="370"/>
      <c r="I97" s="370"/>
      <c r="J97" s="370"/>
      <c r="K97" s="370"/>
      <c r="L97" s="370"/>
      <c r="M97" s="370"/>
      <c r="N97" s="371"/>
    </row>
    <row r="98" spans="2:14" s="145" customFormat="1" ht="12.75" x14ac:dyDescent="0.2">
      <c r="B98" s="374" t="s">
        <v>43</v>
      </c>
      <c r="C98" s="363">
        <f>+C100++C103+C104+C107+C108+C111+C112+C113+C115</f>
        <v>0</v>
      </c>
      <c r="D98" s="364">
        <f t="shared" ref="D98:N98" si="20">+D100++D103+D104+D107+D108+D111+D112+D113+D115</f>
        <v>0</v>
      </c>
      <c r="E98" s="365">
        <f t="shared" si="20"/>
        <v>0</v>
      </c>
      <c r="F98" s="365">
        <f t="shared" si="20"/>
        <v>0</v>
      </c>
      <c r="G98" s="365">
        <f t="shared" si="20"/>
        <v>0</v>
      </c>
      <c r="H98" s="365">
        <f t="shared" si="20"/>
        <v>0</v>
      </c>
      <c r="I98" s="365">
        <f t="shared" si="20"/>
        <v>0</v>
      </c>
      <c r="J98" s="365">
        <f t="shared" si="20"/>
        <v>0</v>
      </c>
      <c r="K98" s="365">
        <f t="shared" si="20"/>
        <v>0</v>
      </c>
      <c r="L98" s="365">
        <f t="shared" si="20"/>
        <v>0</v>
      </c>
      <c r="M98" s="365">
        <f t="shared" si="20"/>
        <v>0</v>
      </c>
      <c r="N98" s="366">
        <f t="shared" si="20"/>
        <v>0</v>
      </c>
    </row>
    <row r="99" spans="2:14" s="145" customFormat="1" ht="12.75" x14ac:dyDescent="0.2">
      <c r="B99" s="144" t="s">
        <v>44</v>
      </c>
      <c r="C99" s="276"/>
      <c r="D99" s="284"/>
      <c r="E99" s="282"/>
      <c r="F99" s="282"/>
      <c r="G99" s="282"/>
      <c r="H99" s="282"/>
      <c r="I99" s="282"/>
      <c r="J99" s="282"/>
      <c r="K99" s="282"/>
      <c r="L99" s="282"/>
      <c r="M99" s="282"/>
      <c r="N99" s="329"/>
    </row>
    <row r="100" spans="2:14" s="145" customFormat="1" ht="12.75" x14ac:dyDescent="0.2">
      <c r="B100" s="144" t="s">
        <v>45</v>
      </c>
      <c r="C100" s="131">
        <f>SUM(C101:C102)</f>
        <v>0</v>
      </c>
      <c r="D100" s="132">
        <f t="shared" ref="D100:N100" si="21">SUM(D101:D102)</f>
        <v>0</v>
      </c>
      <c r="E100" s="141">
        <f t="shared" si="21"/>
        <v>0</v>
      </c>
      <c r="F100" s="141">
        <f t="shared" si="21"/>
        <v>0</v>
      </c>
      <c r="G100" s="141">
        <f t="shared" si="21"/>
        <v>0</v>
      </c>
      <c r="H100" s="141">
        <f t="shared" si="21"/>
        <v>0</v>
      </c>
      <c r="I100" s="141">
        <f t="shared" si="21"/>
        <v>0</v>
      </c>
      <c r="J100" s="141">
        <f t="shared" si="21"/>
        <v>0</v>
      </c>
      <c r="K100" s="141">
        <f t="shared" si="21"/>
        <v>0</v>
      </c>
      <c r="L100" s="141">
        <f t="shared" si="21"/>
        <v>0</v>
      </c>
      <c r="M100" s="141">
        <f t="shared" si="21"/>
        <v>0</v>
      </c>
      <c r="N100" s="324">
        <f t="shared" si="21"/>
        <v>0</v>
      </c>
    </row>
    <row r="101" spans="2:14" s="49" customFormat="1" x14ac:dyDescent="0.25">
      <c r="B101" s="56" t="s">
        <v>46</v>
      </c>
      <c r="C101" s="269"/>
      <c r="D101" s="289"/>
      <c r="E101" s="287"/>
      <c r="F101" s="287"/>
      <c r="G101" s="287"/>
      <c r="H101" s="287"/>
      <c r="I101" s="287"/>
      <c r="J101" s="287"/>
      <c r="K101" s="287"/>
      <c r="L101" s="287"/>
      <c r="M101" s="287"/>
      <c r="N101" s="330"/>
    </row>
    <row r="102" spans="2:14" s="49" customFormat="1" x14ac:dyDescent="0.25">
      <c r="B102" s="56" t="s">
        <v>47</v>
      </c>
      <c r="C102" s="269"/>
      <c r="D102" s="289"/>
      <c r="E102" s="287"/>
      <c r="F102" s="287"/>
      <c r="G102" s="287"/>
      <c r="H102" s="287"/>
      <c r="I102" s="287"/>
      <c r="J102" s="287"/>
      <c r="K102" s="287"/>
      <c r="L102" s="287"/>
      <c r="M102" s="287"/>
      <c r="N102" s="330"/>
    </row>
    <row r="103" spans="2:14" s="145" customFormat="1" ht="12.75" x14ac:dyDescent="0.2">
      <c r="B103" s="144" t="s">
        <v>48</v>
      </c>
      <c r="C103" s="276"/>
      <c r="D103" s="284"/>
      <c r="E103" s="282"/>
      <c r="F103" s="282"/>
      <c r="G103" s="282"/>
      <c r="H103" s="282"/>
      <c r="I103" s="282"/>
      <c r="J103" s="282"/>
      <c r="K103" s="282"/>
      <c r="L103" s="282"/>
      <c r="M103" s="282"/>
      <c r="N103" s="329"/>
    </row>
    <row r="104" spans="2:14" s="145" customFormat="1" ht="12.75" x14ac:dyDescent="0.2">
      <c r="B104" s="144" t="s">
        <v>49</v>
      </c>
      <c r="C104" s="131">
        <f>SUM(C105:C106)</f>
        <v>0</v>
      </c>
      <c r="D104" s="132">
        <f t="shared" ref="D104:N104" si="22">SUM(D105:D106)</f>
        <v>0</v>
      </c>
      <c r="E104" s="141">
        <f t="shared" si="22"/>
        <v>0</v>
      </c>
      <c r="F104" s="141">
        <f t="shared" si="22"/>
        <v>0</v>
      </c>
      <c r="G104" s="141">
        <f t="shared" si="22"/>
        <v>0</v>
      </c>
      <c r="H104" s="141">
        <f t="shared" si="22"/>
        <v>0</v>
      </c>
      <c r="I104" s="141">
        <f t="shared" si="22"/>
        <v>0</v>
      </c>
      <c r="J104" s="141">
        <f t="shared" si="22"/>
        <v>0</v>
      </c>
      <c r="K104" s="141">
        <f t="shared" si="22"/>
        <v>0</v>
      </c>
      <c r="L104" s="141">
        <f t="shared" si="22"/>
        <v>0</v>
      </c>
      <c r="M104" s="141">
        <f t="shared" si="22"/>
        <v>0</v>
      </c>
      <c r="N104" s="324">
        <f t="shared" si="22"/>
        <v>0</v>
      </c>
    </row>
    <row r="105" spans="2:14" s="49" customFormat="1" x14ac:dyDescent="0.25">
      <c r="B105" s="56" t="s">
        <v>50</v>
      </c>
      <c r="C105" s="269"/>
      <c r="D105" s="289"/>
      <c r="E105" s="287"/>
      <c r="F105" s="287"/>
      <c r="G105" s="287"/>
      <c r="H105" s="287"/>
      <c r="I105" s="287"/>
      <c r="J105" s="287"/>
      <c r="K105" s="287"/>
      <c r="L105" s="287"/>
      <c r="M105" s="287"/>
      <c r="N105" s="330"/>
    </row>
    <row r="106" spans="2:14" s="49" customFormat="1" x14ac:dyDescent="0.25">
      <c r="B106" s="56" t="s">
        <v>51</v>
      </c>
      <c r="C106" s="269"/>
      <c r="D106" s="289"/>
      <c r="E106" s="287"/>
      <c r="F106" s="287"/>
      <c r="G106" s="287"/>
      <c r="H106" s="287"/>
      <c r="I106" s="287"/>
      <c r="J106" s="287"/>
      <c r="K106" s="287"/>
      <c r="L106" s="287"/>
      <c r="M106" s="287"/>
      <c r="N106" s="330"/>
    </row>
    <row r="107" spans="2:14" s="145" customFormat="1" ht="15" customHeight="1" x14ac:dyDescent="0.2">
      <c r="B107" s="146" t="s">
        <v>85</v>
      </c>
      <c r="C107" s="279"/>
      <c r="D107" s="281"/>
      <c r="E107" s="282"/>
      <c r="F107" s="282"/>
      <c r="G107" s="282"/>
      <c r="H107" s="282"/>
      <c r="I107" s="282"/>
      <c r="J107" s="282"/>
      <c r="K107" s="282"/>
      <c r="L107" s="282"/>
      <c r="M107" s="282"/>
      <c r="N107" s="329"/>
    </row>
    <row r="108" spans="2:14" s="145" customFormat="1" ht="12.75" x14ac:dyDescent="0.2">
      <c r="B108" s="144" t="s">
        <v>87</v>
      </c>
      <c r="C108" s="131">
        <f>SUM(C109:C110)</f>
        <v>0</v>
      </c>
      <c r="D108" s="132">
        <f t="shared" ref="D108:N108" si="23">SUM(D109:D110)</f>
        <v>0</v>
      </c>
      <c r="E108" s="141">
        <f t="shared" si="23"/>
        <v>0</v>
      </c>
      <c r="F108" s="141">
        <f t="shared" si="23"/>
        <v>0</v>
      </c>
      <c r="G108" s="141">
        <f t="shared" si="23"/>
        <v>0</v>
      </c>
      <c r="H108" s="141">
        <f t="shared" si="23"/>
        <v>0</v>
      </c>
      <c r="I108" s="141">
        <f t="shared" si="23"/>
        <v>0</v>
      </c>
      <c r="J108" s="141">
        <f t="shared" si="23"/>
        <v>0</v>
      </c>
      <c r="K108" s="141">
        <f t="shared" si="23"/>
        <v>0</v>
      </c>
      <c r="L108" s="141">
        <f t="shared" si="23"/>
        <v>0</v>
      </c>
      <c r="M108" s="141">
        <f t="shared" si="23"/>
        <v>0</v>
      </c>
      <c r="N108" s="324">
        <f t="shared" si="23"/>
        <v>0</v>
      </c>
    </row>
    <row r="109" spans="2:14" s="49" customFormat="1" x14ac:dyDescent="0.25">
      <c r="B109" s="56" t="s">
        <v>52</v>
      </c>
      <c r="C109" s="269"/>
      <c r="D109" s="289"/>
      <c r="E109" s="287"/>
      <c r="F109" s="287"/>
      <c r="G109" s="287"/>
      <c r="H109" s="287"/>
      <c r="I109" s="287"/>
      <c r="J109" s="287"/>
      <c r="K109" s="287"/>
      <c r="L109" s="287"/>
      <c r="M109" s="287"/>
      <c r="N109" s="330"/>
    </row>
    <row r="110" spans="2:14" s="49" customFormat="1" ht="15" customHeight="1" x14ac:dyDescent="0.25">
      <c r="B110" s="61" t="s">
        <v>86</v>
      </c>
      <c r="C110" s="285"/>
      <c r="D110" s="286"/>
      <c r="E110" s="287"/>
      <c r="F110" s="287"/>
      <c r="G110" s="287"/>
      <c r="H110" s="287"/>
      <c r="I110" s="287"/>
      <c r="J110" s="287"/>
      <c r="K110" s="287"/>
      <c r="L110" s="287"/>
      <c r="M110" s="287"/>
      <c r="N110" s="330"/>
    </row>
    <row r="111" spans="2:14" s="145" customFormat="1" ht="12.75" x14ac:dyDescent="0.2">
      <c r="B111" s="144" t="s">
        <v>84</v>
      </c>
      <c r="C111" s="276"/>
      <c r="D111" s="284"/>
      <c r="E111" s="282"/>
      <c r="F111" s="282"/>
      <c r="G111" s="282"/>
      <c r="H111" s="282"/>
      <c r="I111" s="282"/>
      <c r="J111" s="282"/>
      <c r="K111" s="282"/>
      <c r="L111" s="282"/>
      <c r="M111" s="282"/>
      <c r="N111" s="329"/>
    </row>
    <row r="112" spans="2:14" s="145" customFormat="1" ht="12.75" x14ac:dyDescent="0.2">
      <c r="B112" s="144" t="s">
        <v>53</v>
      </c>
      <c r="C112" s="276"/>
      <c r="D112" s="284"/>
      <c r="E112" s="282"/>
      <c r="F112" s="282"/>
      <c r="G112" s="282"/>
      <c r="H112" s="282"/>
      <c r="I112" s="282"/>
      <c r="J112" s="282"/>
      <c r="K112" s="282"/>
      <c r="L112" s="282"/>
      <c r="M112" s="282"/>
      <c r="N112" s="329"/>
    </row>
    <row r="113" spans="2:14" s="145" customFormat="1" ht="12.75" x14ac:dyDescent="0.2">
      <c r="B113" s="144" t="s">
        <v>54</v>
      </c>
      <c r="C113" s="276"/>
      <c r="D113" s="284"/>
      <c r="E113" s="282"/>
      <c r="F113" s="282"/>
      <c r="G113" s="282"/>
      <c r="H113" s="282"/>
      <c r="I113" s="282"/>
      <c r="J113" s="282"/>
      <c r="K113" s="282"/>
      <c r="L113" s="282"/>
      <c r="M113" s="282"/>
      <c r="N113" s="329"/>
    </row>
    <row r="114" spans="2:14" s="145" customFormat="1" ht="15" customHeight="1" x14ac:dyDescent="0.2">
      <c r="B114" s="146" t="s">
        <v>55</v>
      </c>
      <c r="C114" s="134">
        <f>SUM(C115:C116)</f>
        <v>0</v>
      </c>
      <c r="D114" s="135">
        <f t="shared" ref="D114:N114" si="24">SUM(D115:D116)</f>
        <v>0</v>
      </c>
      <c r="E114" s="141">
        <f t="shared" si="24"/>
        <v>0</v>
      </c>
      <c r="F114" s="141">
        <f t="shared" si="24"/>
        <v>0</v>
      </c>
      <c r="G114" s="141">
        <f t="shared" si="24"/>
        <v>0</v>
      </c>
      <c r="H114" s="141">
        <f t="shared" si="24"/>
        <v>0</v>
      </c>
      <c r="I114" s="141">
        <f t="shared" si="24"/>
        <v>0</v>
      </c>
      <c r="J114" s="141">
        <f t="shared" si="24"/>
        <v>0</v>
      </c>
      <c r="K114" s="141">
        <f t="shared" si="24"/>
        <v>0</v>
      </c>
      <c r="L114" s="141">
        <f t="shared" si="24"/>
        <v>0</v>
      </c>
      <c r="M114" s="141">
        <f t="shared" si="24"/>
        <v>0</v>
      </c>
      <c r="N114" s="324">
        <f t="shared" si="24"/>
        <v>0</v>
      </c>
    </row>
    <row r="115" spans="2:14" s="145" customFormat="1" ht="12.75" x14ac:dyDescent="0.2">
      <c r="B115" s="144" t="s">
        <v>83</v>
      </c>
      <c r="C115" s="276"/>
      <c r="D115" s="284"/>
      <c r="E115" s="282"/>
      <c r="F115" s="282"/>
      <c r="G115" s="282"/>
      <c r="H115" s="282"/>
      <c r="I115" s="282"/>
      <c r="J115" s="282"/>
      <c r="K115" s="282"/>
      <c r="L115" s="282"/>
      <c r="M115" s="282"/>
      <c r="N115" s="329"/>
    </row>
    <row r="116" spans="2:14" s="145" customFormat="1" ht="15" customHeight="1" x14ac:dyDescent="0.2">
      <c r="B116" s="146" t="s">
        <v>56</v>
      </c>
      <c r="C116" s="279"/>
      <c r="D116" s="281"/>
      <c r="E116" s="282"/>
      <c r="F116" s="282"/>
      <c r="G116" s="282"/>
      <c r="H116" s="282"/>
      <c r="I116" s="282"/>
      <c r="J116" s="282"/>
      <c r="K116" s="282"/>
      <c r="L116" s="282"/>
      <c r="M116" s="282"/>
      <c r="N116" s="329"/>
    </row>
    <row r="117" spans="2:14" s="49" customFormat="1" ht="7.5" customHeight="1" x14ac:dyDescent="0.25">
      <c r="B117" s="56"/>
      <c r="C117" s="138"/>
      <c r="D117" s="136"/>
      <c r="E117" s="133"/>
      <c r="F117" s="133"/>
      <c r="G117" s="133"/>
      <c r="H117" s="133"/>
      <c r="I117" s="133"/>
      <c r="J117" s="133"/>
      <c r="K117" s="133"/>
      <c r="L117" s="133"/>
      <c r="M117" s="133"/>
      <c r="N117" s="327"/>
    </row>
    <row r="118" spans="2:14" s="145" customFormat="1" ht="12.75" x14ac:dyDescent="0.2">
      <c r="B118" s="150" t="s">
        <v>57</v>
      </c>
      <c r="C118" s="148">
        <f>+C119+C120+C126+C127+C128</f>
        <v>0</v>
      </c>
      <c r="D118" s="149">
        <f t="shared" ref="D118:N118" si="25">+D119+D120+D126+D127+D128</f>
        <v>0</v>
      </c>
      <c r="E118" s="137">
        <f t="shared" si="25"/>
        <v>0</v>
      </c>
      <c r="F118" s="137">
        <f t="shared" si="25"/>
        <v>0</v>
      </c>
      <c r="G118" s="137">
        <f t="shared" si="25"/>
        <v>0</v>
      </c>
      <c r="H118" s="137">
        <f t="shared" si="25"/>
        <v>0</v>
      </c>
      <c r="I118" s="137">
        <f t="shared" si="25"/>
        <v>0</v>
      </c>
      <c r="J118" s="137">
        <f t="shared" si="25"/>
        <v>0</v>
      </c>
      <c r="K118" s="137">
        <f t="shared" si="25"/>
        <v>0</v>
      </c>
      <c r="L118" s="137">
        <f t="shared" si="25"/>
        <v>0</v>
      </c>
      <c r="M118" s="137">
        <f t="shared" si="25"/>
        <v>0</v>
      </c>
      <c r="N118" s="328">
        <f t="shared" si="25"/>
        <v>0</v>
      </c>
    </row>
    <row r="119" spans="2:14" s="145" customFormat="1" ht="12.75" x14ac:dyDescent="0.2">
      <c r="B119" s="144" t="s">
        <v>58</v>
      </c>
      <c r="C119" s="265"/>
      <c r="D119" s="290"/>
      <c r="E119" s="283"/>
      <c r="F119" s="283"/>
      <c r="G119" s="283"/>
      <c r="H119" s="283"/>
      <c r="I119" s="283"/>
      <c r="J119" s="283"/>
      <c r="K119" s="283"/>
      <c r="L119" s="283"/>
      <c r="M119" s="283"/>
      <c r="N119" s="331"/>
    </row>
    <row r="120" spans="2:14" s="145" customFormat="1" ht="12.75" x14ac:dyDescent="0.2">
      <c r="B120" s="144" t="s">
        <v>59</v>
      </c>
      <c r="C120" s="53">
        <f>SUM(C121:C125)</f>
        <v>0</v>
      </c>
      <c r="D120" s="54">
        <f t="shared" ref="D120:N120" si="26">SUM(D121:D125)</f>
        <v>0</v>
      </c>
      <c r="E120" s="142">
        <f t="shared" si="26"/>
        <v>0</v>
      </c>
      <c r="F120" s="142">
        <f t="shared" si="26"/>
        <v>0</v>
      </c>
      <c r="G120" s="142">
        <f t="shared" si="26"/>
        <v>0</v>
      </c>
      <c r="H120" s="142">
        <f t="shared" si="26"/>
        <v>0</v>
      </c>
      <c r="I120" s="142">
        <f t="shared" si="26"/>
        <v>0</v>
      </c>
      <c r="J120" s="142">
        <f t="shared" si="26"/>
        <v>0</v>
      </c>
      <c r="K120" s="142">
        <f t="shared" si="26"/>
        <v>0</v>
      </c>
      <c r="L120" s="142">
        <f t="shared" si="26"/>
        <v>0</v>
      </c>
      <c r="M120" s="142">
        <f t="shared" si="26"/>
        <v>0</v>
      </c>
      <c r="N120" s="332">
        <f t="shared" si="26"/>
        <v>0</v>
      </c>
    </row>
    <row r="121" spans="2:14" s="49" customFormat="1" x14ac:dyDescent="0.25">
      <c r="B121" s="56" t="s">
        <v>80</v>
      </c>
      <c r="C121" s="291"/>
      <c r="D121" s="292"/>
      <c r="E121" s="288"/>
      <c r="F121" s="288"/>
      <c r="G121" s="288"/>
      <c r="H121" s="288"/>
      <c r="I121" s="288"/>
      <c r="J121" s="288"/>
      <c r="K121" s="288"/>
      <c r="L121" s="288"/>
      <c r="M121" s="288"/>
      <c r="N121" s="318"/>
    </row>
    <row r="122" spans="2:14" s="49" customFormat="1" x14ac:dyDescent="0.25">
      <c r="B122" s="56" t="s">
        <v>60</v>
      </c>
      <c r="C122" s="291"/>
      <c r="D122" s="292"/>
      <c r="E122" s="288"/>
      <c r="F122" s="288"/>
      <c r="G122" s="288"/>
      <c r="H122" s="288"/>
      <c r="I122" s="288"/>
      <c r="J122" s="288"/>
      <c r="K122" s="288"/>
      <c r="L122" s="288"/>
      <c r="M122" s="288"/>
      <c r="N122" s="318"/>
    </row>
    <row r="123" spans="2:14" s="49" customFormat="1" ht="15" customHeight="1" x14ac:dyDescent="0.25">
      <c r="B123" s="61" t="s">
        <v>79</v>
      </c>
      <c r="C123" s="293"/>
      <c r="D123" s="294"/>
      <c r="E123" s="288"/>
      <c r="F123" s="288"/>
      <c r="G123" s="288"/>
      <c r="H123" s="288"/>
      <c r="I123" s="288"/>
      <c r="J123" s="288"/>
      <c r="K123" s="288"/>
      <c r="L123" s="288"/>
      <c r="M123" s="288"/>
      <c r="N123" s="318"/>
    </row>
    <row r="124" spans="2:14" s="49" customFormat="1" x14ac:dyDescent="0.25">
      <c r="B124" s="56" t="s">
        <v>32</v>
      </c>
      <c r="C124" s="291"/>
      <c r="D124" s="292"/>
      <c r="E124" s="288"/>
      <c r="F124" s="288"/>
      <c r="G124" s="288"/>
      <c r="H124" s="288"/>
      <c r="I124" s="288"/>
      <c r="J124" s="288"/>
      <c r="K124" s="288"/>
      <c r="L124" s="288"/>
      <c r="M124" s="288"/>
      <c r="N124" s="318"/>
    </row>
    <row r="125" spans="2:14" s="49" customFormat="1" x14ac:dyDescent="0.25">
      <c r="B125" s="56" t="s">
        <v>61</v>
      </c>
      <c r="C125" s="291"/>
      <c r="D125" s="292"/>
      <c r="E125" s="288"/>
      <c r="F125" s="288"/>
      <c r="G125" s="288"/>
      <c r="H125" s="288"/>
      <c r="I125" s="288"/>
      <c r="J125" s="288"/>
      <c r="K125" s="288"/>
      <c r="L125" s="288"/>
      <c r="M125" s="288"/>
      <c r="N125" s="318"/>
    </row>
    <row r="126" spans="2:14" s="145" customFormat="1" ht="25.5" customHeight="1" x14ac:dyDescent="0.2">
      <c r="B126" s="146" t="s">
        <v>62</v>
      </c>
      <c r="C126" s="295"/>
      <c r="D126" s="296"/>
      <c r="E126" s="283"/>
      <c r="F126" s="283"/>
      <c r="G126" s="283"/>
      <c r="H126" s="283"/>
      <c r="I126" s="283"/>
      <c r="J126" s="283"/>
      <c r="K126" s="283"/>
      <c r="L126" s="283"/>
      <c r="M126" s="283"/>
      <c r="N126" s="331"/>
    </row>
    <row r="127" spans="2:14" s="145" customFormat="1" ht="12.75" x14ac:dyDescent="0.2">
      <c r="B127" s="144" t="s">
        <v>81</v>
      </c>
      <c r="C127" s="265"/>
      <c r="D127" s="290"/>
      <c r="E127" s="283"/>
      <c r="F127" s="283"/>
      <c r="G127" s="283"/>
      <c r="H127" s="283"/>
      <c r="I127" s="283"/>
      <c r="J127" s="283"/>
      <c r="K127" s="283"/>
      <c r="L127" s="283"/>
      <c r="M127" s="283"/>
      <c r="N127" s="331"/>
    </row>
    <row r="128" spans="2:14" s="145" customFormat="1" ht="12.75" x14ac:dyDescent="0.2">
      <c r="B128" s="144" t="s">
        <v>82</v>
      </c>
      <c r="C128" s="265"/>
      <c r="D128" s="290"/>
      <c r="E128" s="283"/>
      <c r="F128" s="283"/>
      <c r="G128" s="283"/>
      <c r="H128" s="283"/>
      <c r="I128" s="283"/>
      <c r="J128" s="283"/>
      <c r="K128" s="283"/>
      <c r="L128" s="283"/>
      <c r="M128" s="283"/>
      <c r="N128" s="331"/>
    </row>
    <row r="129" spans="2:14" s="49" customFormat="1" ht="7.5" customHeight="1" x14ac:dyDescent="0.25">
      <c r="B129" s="56"/>
      <c r="C129" s="57"/>
      <c r="D129" s="58"/>
      <c r="E129" s="55"/>
      <c r="F129" s="55"/>
      <c r="G129" s="55"/>
      <c r="H129" s="55"/>
      <c r="I129" s="55"/>
      <c r="J129" s="55"/>
      <c r="K129" s="55"/>
      <c r="L129" s="55"/>
      <c r="M129" s="55"/>
      <c r="N129" s="333"/>
    </row>
    <row r="130" spans="2:14" s="145" customFormat="1" ht="12.75" x14ac:dyDescent="0.2">
      <c r="B130" s="150" t="s">
        <v>63</v>
      </c>
      <c r="C130" s="151">
        <f>SUM(C131:C136)</f>
        <v>0</v>
      </c>
      <c r="D130" s="152">
        <f t="shared" ref="D130:N130" si="27">SUM(D131:D136)</f>
        <v>0</v>
      </c>
      <c r="E130" s="60">
        <f t="shared" si="27"/>
        <v>0</v>
      </c>
      <c r="F130" s="60">
        <f t="shared" si="27"/>
        <v>0</v>
      </c>
      <c r="G130" s="60">
        <f t="shared" si="27"/>
        <v>0</v>
      </c>
      <c r="H130" s="60">
        <f t="shared" si="27"/>
        <v>0</v>
      </c>
      <c r="I130" s="60">
        <f t="shared" si="27"/>
        <v>0</v>
      </c>
      <c r="J130" s="60">
        <f t="shared" si="27"/>
        <v>0</v>
      </c>
      <c r="K130" s="60">
        <f t="shared" si="27"/>
        <v>0</v>
      </c>
      <c r="L130" s="60">
        <f t="shared" si="27"/>
        <v>0</v>
      </c>
      <c r="M130" s="60">
        <f t="shared" si="27"/>
        <v>0</v>
      </c>
      <c r="N130" s="334">
        <f t="shared" si="27"/>
        <v>0</v>
      </c>
    </row>
    <row r="131" spans="2:14" s="145" customFormat="1" ht="27" customHeight="1" x14ac:dyDescent="0.2">
      <c r="B131" s="146" t="s">
        <v>64</v>
      </c>
      <c r="C131" s="295"/>
      <c r="D131" s="296"/>
      <c r="E131" s="283"/>
      <c r="F131" s="283"/>
      <c r="G131" s="283"/>
      <c r="H131" s="283"/>
      <c r="I131" s="283"/>
      <c r="J131" s="283"/>
      <c r="K131" s="283"/>
      <c r="L131" s="283"/>
      <c r="M131" s="283"/>
      <c r="N131" s="331"/>
    </row>
    <row r="132" spans="2:14" s="145" customFormat="1" ht="12.75" x14ac:dyDescent="0.2">
      <c r="B132" s="144" t="s">
        <v>65</v>
      </c>
      <c r="C132" s="265"/>
      <c r="D132" s="290"/>
      <c r="E132" s="283"/>
      <c r="F132" s="283"/>
      <c r="G132" s="283"/>
      <c r="H132" s="283"/>
      <c r="I132" s="283"/>
      <c r="J132" s="283"/>
      <c r="K132" s="283"/>
      <c r="L132" s="283"/>
      <c r="M132" s="283"/>
      <c r="N132" s="331"/>
    </row>
    <row r="133" spans="2:14" s="145" customFormat="1" ht="12.75" x14ac:dyDescent="0.2">
      <c r="B133" s="144" t="s">
        <v>66</v>
      </c>
      <c r="C133" s="265"/>
      <c r="D133" s="290"/>
      <c r="E133" s="283"/>
      <c r="F133" s="283"/>
      <c r="G133" s="283"/>
      <c r="H133" s="283"/>
      <c r="I133" s="283"/>
      <c r="J133" s="283"/>
      <c r="K133" s="283"/>
      <c r="L133" s="283"/>
      <c r="M133" s="283"/>
      <c r="N133" s="331"/>
    </row>
    <row r="134" spans="2:14" s="145" customFormat="1" ht="15" customHeight="1" x14ac:dyDescent="0.2">
      <c r="B134" s="146" t="s">
        <v>77</v>
      </c>
      <c r="C134" s="295"/>
      <c r="D134" s="296"/>
      <c r="E134" s="283"/>
      <c r="F134" s="283"/>
      <c r="G134" s="283"/>
      <c r="H134" s="283"/>
      <c r="I134" s="283"/>
      <c r="J134" s="283"/>
      <c r="K134" s="283"/>
      <c r="L134" s="283"/>
      <c r="M134" s="283"/>
      <c r="N134" s="331"/>
    </row>
    <row r="135" spans="2:14" s="145" customFormat="1" ht="15" customHeight="1" x14ac:dyDescent="0.2">
      <c r="B135" s="146" t="s">
        <v>78</v>
      </c>
      <c r="C135" s="295"/>
      <c r="D135" s="296"/>
      <c r="E135" s="283"/>
      <c r="F135" s="283"/>
      <c r="G135" s="283"/>
      <c r="H135" s="283"/>
      <c r="I135" s="283"/>
      <c r="J135" s="283"/>
      <c r="K135" s="283"/>
      <c r="L135" s="283"/>
      <c r="M135" s="283"/>
      <c r="N135" s="331"/>
    </row>
    <row r="136" spans="2:14" s="145" customFormat="1" ht="12.75" x14ac:dyDescent="0.2">
      <c r="B136" s="146" t="s">
        <v>39</v>
      </c>
      <c r="C136" s="295"/>
      <c r="D136" s="296"/>
      <c r="E136" s="283"/>
      <c r="F136" s="283"/>
      <c r="G136" s="283"/>
      <c r="H136" s="283"/>
      <c r="I136" s="283"/>
      <c r="J136" s="283"/>
      <c r="K136" s="283"/>
      <c r="L136" s="283"/>
      <c r="M136" s="283"/>
      <c r="N136" s="331"/>
    </row>
    <row r="137" spans="2:14" s="49" customFormat="1" ht="7.5" customHeight="1" x14ac:dyDescent="0.25">
      <c r="B137" s="63"/>
      <c r="C137" s="64"/>
      <c r="D137" s="65"/>
      <c r="E137" s="55"/>
      <c r="F137" s="55"/>
      <c r="G137" s="55"/>
      <c r="H137" s="55"/>
      <c r="I137" s="55"/>
      <c r="J137" s="55"/>
      <c r="K137" s="55"/>
      <c r="L137" s="55"/>
      <c r="M137" s="55"/>
      <c r="N137" s="333"/>
    </row>
    <row r="138" spans="2:14" s="145" customFormat="1" ht="15.75" customHeight="1" thickBot="1" x14ac:dyDescent="0.25">
      <c r="B138" s="153" t="s">
        <v>88</v>
      </c>
      <c r="C138" s="154">
        <f>+C130+C118+C98</f>
        <v>0</v>
      </c>
      <c r="D138" s="155">
        <f t="shared" ref="D138:N138" si="28">+D130+D118+D98</f>
        <v>0</v>
      </c>
      <c r="E138" s="66">
        <f t="shared" si="28"/>
        <v>0</v>
      </c>
      <c r="F138" s="66">
        <f t="shared" si="28"/>
        <v>0</v>
      </c>
      <c r="G138" s="66">
        <f t="shared" si="28"/>
        <v>0</v>
      </c>
      <c r="H138" s="66">
        <f t="shared" si="28"/>
        <v>0</v>
      </c>
      <c r="I138" s="66">
        <f t="shared" si="28"/>
        <v>0</v>
      </c>
      <c r="J138" s="66">
        <f t="shared" si="28"/>
        <v>0</v>
      </c>
      <c r="K138" s="66">
        <f t="shared" si="28"/>
        <v>0</v>
      </c>
      <c r="L138" s="66">
        <f t="shared" si="28"/>
        <v>0</v>
      </c>
      <c r="M138" s="66">
        <f t="shared" si="28"/>
        <v>0</v>
      </c>
      <c r="N138" s="335">
        <f t="shared" si="28"/>
        <v>0</v>
      </c>
    </row>
    <row r="139" spans="2:14" x14ac:dyDescent="0.25">
      <c r="B139" s="67"/>
      <c r="C139" s="68"/>
      <c r="D139" s="68"/>
    </row>
    <row r="140" spans="2:14" x14ac:dyDescent="0.25">
      <c r="B140" s="69" t="s">
        <v>150</v>
      </c>
      <c r="C140" s="68"/>
      <c r="D140" s="68"/>
    </row>
    <row r="141" spans="2:14" ht="15.75" thickBot="1" x14ac:dyDescent="0.3">
      <c r="C141" s="68"/>
      <c r="D141" s="68"/>
    </row>
    <row r="142" spans="2:14" ht="21" customHeight="1" thickBot="1" x14ac:dyDescent="0.3">
      <c r="B142" s="70" t="s">
        <v>151</v>
      </c>
      <c r="C142" s="313"/>
      <c r="D142" s="71">
        <f>+C149</f>
        <v>0</v>
      </c>
      <c r="E142" s="71">
        <f t="shared" ref="E142:N142" si="29">+D149</f>
        <v>0</v>
      </c>
      <c r="F142" s="71">
        <f t="shared" si="29"/>
        <v>0</v>
      </c>
      <c r="G142" s="71">
        <f t="shared" si="29"/>
        <v>0</v>
      </c>
      <c r="H142" s="71">
        <f t="shared" si="29"/>
        <v>0</v>
      </c>
      <c r="I142" s="71">
        <f t="shared" si="29"/>
        <v>0</v>
      </c>
      <c r="J142" s="71">
        <f t="shared" si="29"/>
        <v>0</v>
      </c>
      <c r="K142" s="71">
        <f t="shared" si="29"/>
        <v>0</v>
      </c>
      <c r="L142" s="71">
        <f t="shared" si="29"/>
        <v>0</v>
      </c>
      <c r="M142" s="71">
        <f t="shared" si="29"/>
        <v>0</v>
      </c>
      <c r="N142" s="314">
        <f t="shared" si="29"/>
        <v>0</v>
      </c>
    </row>
    <row r="143" spans="2:14" ht="21" customHeight="1" x14ac:dyDescent="0.25">
      <c r="B143" s="73" t="s">
        <v>152</v>
      </c>
      <c r="C143" s="315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316"/>
    </row>
    <row r="144" spans="2:14" ht="21" customHeight="1" x14ac:dyDescent="0.25">
      <c r="B144" s="74" t="s">
        <v>155</v>
      </c>
      <c r="C144" s="317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318"/>
    </row>
    <row r="145" spans="2:14" ht="21" customHeight="1" x14ac:dyDescent="0.25">
      <c r="B145" s="74" t="s">
        <v>153</v>
      </c>
      <c r="C145" s="317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318"/>
    </row>
    <row r="146" spans="2:14" ht="21" customHeight="1" x14ac:dyDescent="0.25">
      <c r="B146" s="74" t="s">
        <v>154</v>
      </c>
      <c r="C146" s="317"/>
      <c r="D146" s="288"/>
      <c r="E146" s="301"/>
      <c r="F146" s="301"/>
      <c r="G146" s="301"/>
      <c r="H146" s="301"/>
      <c r="I146" s="301"/>
      <c r="J146" s="301"/>
      <c r="K146" s="301"/>
      <c r="L146" s="301"/>
      <c r="M146" s="301"/>
      <c r="N146" s="319"/>
    </row>
    <row r="147" spans="2:14" ht="21" customHeight="1" x14ac:dyDescent="0.25">
      <c r="B147" s="74" t="s">
        <v>156</v>
      </c>
      <c r="C147" s="317"/>
      <c r="D147" s="288"/>
      <c r="E147" s="301"/>
      <c r="F147" s="301"/>
      <c r="G147" s="301"/>
      <c r="H147" s="301"/>
      <c r="I147" s="301"/>
      <c r="J147" s="301"/>
      <c r="K147" s="301"/>
      <c r="L147" s="301"/>
      <c r="M147" s="301"/>
      <c r="N147" s="319"/>
    </row>
    <row r="148" spans="2:14" ht="21" customHeight="1" thickBot="1" x14ac:dyDescent="0.3">
      <c r="B148" s="75" t="s">
        <v>167</v>
      </c>
      <c r="C148" s="320"/>
      <c r="D148" s="302"/>
      <c r="E148" s="303"/>
      <c r="F148" s="303"/>
      <c r="G148" s="303"/>
      <c r="H148" s="303"/>
      <c r="I148" s="303"/>
      <c r="J148" s="303"/>
      <c r="K148" s="303"/>
      <c r="L148" s="303"/>
      <c r="M148" s="303"/>
      <c r="N148" s="321"/>
    </row>
    <row r="149" spans="2:14" ht="21" customHeight="1" thickBot="1" x14ac:dyDescent="0.3">
      <c r="B149" s="70" t="s">
        <v>157</v>
      </c>
      <c r="C149" s="322">
        <f>SUM(C142:C148)</f>
        <v>0</v>
      </c>
      <c r="D149" s="71">
        <f t="shared" ref="D149:N149" si="30">SUM(D142:D148)</f>
        <v>0</v>
      </c>
      <c r="E149" s="71">
        <f t="shared" si="30"/>
        <v>0</v>
      </c>
      <c r="F149" s="71">
        <f t="shared" si="30"/>
        <v>0</v>
      </c>
      <c r="G149" s="71">
        <f t="shared" si="30"/>
        <v>0</v>
      </c>
      <c r="H149" s="71">
        <f t="shared" si="30"/>
        <v>0</v>
      </c>
      <c r="I149" s="71">
        <f t="shared" si="30"/>
        <v>0</v>
      </c>
      <c r="J149" s="71">
        <f t="shared" si="30"/>
        <v>0</v>
      </c>
      <c r="K149" s="71">
        <f t="shared" si="30"/>
        <v>0</v>
      </c>
      <c r="L149" s="71">
        <f t="shared" si="30"/>
        <v>0</v>
      </c>
      <c r="M149" s="71">
        <f t="shared" si="30"/>
        <v>0</v>
      </c>
      <c r="N149" s="314">
        <f t="shared" si="30"/>
        <v>0</v>
      </c>
    </row>
    <row r="150" spans="2:14" ht="21" customHeight="1" thickBot="1" x14ac:dyDescent="0.3">
      <c r="B150" s="70" t="s">
        <v>166</v>
      </c>
      <c r="C150" s="322">
        <f>+C92</f>
        <v>0</v>
      </c>
      <c r="D150" s="71">
        <f>+D92</f>
        <v>0</v>
      </c>
      <c r="E150" s="71">
        <f t="shared" ref="E150:M150" si="31">+E92</f>
        <v>0</v>
      </c>
      <c r="F150" s="71">
        <f t="shared" si="31"/>
        <v>0</v>
      </c>
      <c r="G150" s="71">
        <f t="shared" si="31"/>
        <v>0</v>
      </c>
      <c r="H150" s="71">
        <f t="shared" si="31"/>
        <v>0</v>
      </c>
      <c r="I150" s="71">
        <f t="shared" si="31"/>
        <v>0</v>
      </c>
      <c r="J150" s="71">
        <f t="shared" si="31"/>
        <v>0</v>
      </c>
      <c r="K150" s="71">
        <f t="shared" si="31"/>
        <v>0</v>
      </c>
      <c r="L150" s="71">
        <f t="shared" si="31"/>
        <v>0</v>
      </c>
      <c r="M150" s="71">
        <f t="shared" si="31"/>
        <v>0</v>
      </c>
      <c r="N150" s="314">
        <f>+N92</f>
        <v>0</v>
      </c>
    </row>
    <row r="151" spans="2:14" s="126" customFormat="1" x14ac:dyDescent="0.25">
      <c r="B151" s="124"/>
      <c r="C151" s="125" t="str">
        <f>+IF((C149=C150),"ok","Revisar")</f>
        <v>ok</v>
      </c>
      <c r="D151" s="125" t="str">
        <f t="shared" ref="D151:N151" si="32">+IF((D149=D150),"ok","Revisar")</f>
        <v>ok</v>
      </c>
      <c r="E151" s="125" t="str">
        <f t="shared" si="32"/>
        <v>ok</v>
      </c>
      <c r="F151" s="125" t="str">
        <f t="shared" si="32"/>
        <v>ok</v>
      </c>
      <c r="G151" s="125" t="str">
        <f t="shared" si="32"/>
        <v>ok</v>
      </c>
      <c r="H151" s="125" t="str">
        <f t="shared" si="32"/>
        <v>ok</v>
      </c>
      <c r="I151" s="125" t="str">
        <f t="shared" si="32"/>
        <v>ok</v>
      </c>
      <c r="J151" s="125" t="str">
        <f t="shared" si="32"/>
        <v>ok</v>
      </c>
      <c r="K151" s="125" t="str">
        <f t="shared" si="32"/>
        <v>ok</v>
      </c>
      <c r="L151" s="125" t="str">
        <f t="shared" si="32"/>
        <v>ok</v>
      </c>
      <c r="M151" s="125" t="str">
        <f t="shared" si="32"/>
        <v>ok</v>
      </c>
      <c r="N151" s="125" t="str">
        <f t="shared" si="32"/>
        <v>ok</v>
      </c>
    </row>
    <row r="152" spans="2:14" x14ac:dyDescent="0.25">
      <c r="B152" s="67"/>
      <c r="C152" s="68"/>
      <c r="D152" s="68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67"/>
      <c r="C153" s="68"/>
      <c r="D153" s="68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67"/>
      <c r="C154" s="68"/>
      <c r="D154" s="68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67"/>
      <c r="C155" s="68"/>
      <c r="D155" s="68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67"/>
      <c r="C156" s="68"/>
      <c r="D156" s="68"/>
      <c r="E156" s="4"/>
      <c r="F156" s="4"/>
      <c r="G156" s="4"/>
      <c r="H156" s="4"/>
      <c r="I156" s="4"/>
      <c r="J156" s="4"/>
      <c r="K156" s="4"/>
      <c r="L156" s="4"/>
      <c r="M156" s="4"/>
      <c r="N156" s="4"/>
    </row>
  </sheetData>
  <sheetProtection algorithmName="SHA-512" hashValue="2zTHjhJnJ/cp7VL/PRlcyUnyoKJ/qABsyBAah3iFe37Rf2UA5lyXhAwlEQe5Kwdl/PZ6Pb3QLpVtzbx4yCy79w==" saltValue="Exg93bt1oS4J6eMPp6OFmw==" spinCount="100000" sheet="1" sort="0" autoFilter="0"/>
  <pageMargins left="0.43307086614173229" right="0.23622047244094491" top="0.74803149606299213" bottom="0.74803149606299213" header="0.31496062992125984" footer="0.31496062992125984"/>
  <pageSetup paperSize="8" scale="54" fitToHeight="2" orientation="landscape" r:id="rId1"/>
  <rowBreaks count="1" manualBreakCount="1">
    <brk id="65" max="14" man="1"/>
  </rowBreaks>
  <ignoredErrors>
    <ignoredError sqref="C6:N18 C118:N138 C149:N149 C20:N57 C19:D19 F19:N19 C88:N114 C87 E87:N87 C59:N8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Balance + PyG</vt:lpstr>
      <vt:lpstr>LR_Ruta_1</vt:lpstr>
      <vt:lpstr>LR_Ruta_2</vt:lpstr>
      <vt:lpstr>LR_Ruta_3</vt:lpstr>
      <vt:lpstr>LR_Ruta_4</vt:lpstr>
      <vt:lpstr>LR_Ruta_5</vt:lpstr>
      <vt:lpstr>CTAS_TOTAL</vt:lpstr>
      <vt:lpstr>Periodo Trans</vt:lpstr>
      <vt:lpstr>'Balance + PyG'!Área_de_impresión</vt:lpstr>
      <vt:lpstr>CTAS_TOTAL!Área_de_impresión</vt:lpstr>
      <vt:lpstr>LR_Ruta_1!Área_de_impresión</vt:lpstr>
      <vt:lpstr>LR_Ruta_2!Área_de_impresión</vt:lpstr>
      <vt:lpstr>LR_Ruta_3!Área_de_impresión</vt:lpstr>
      <vt:lpstr>LR_Ruta_4!Área_de_impresión</vt:lpstr>
      <vt:lpstr>LR_Ruta_5!Área_de_impresión</vt:lpstr>
      <vt:lpstr>'Periodo Trans'!Área_de_impresión</vt:lpstr>
    </vt:vector>
  </TitlesOfParts>
  <Company>ISDEFE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Lopez</dc:creator>
  <cp:lastModifiedBy>Martínez Castaño Jorge Manuel</cp:lastModifiedBy>
  <cp:lastPrinted>2015-07-24T12:30:34Z</cp:lastPrinted>
  <dcterms:created xsi:type="dcterms:W3CDTF">2015-02-12T06:52:09Z</dcterms:created>
  <dcterms:modified xsi:type="dcterms:W3CDTF">2021-10-28T12:10:48Z</dcterms:modified>
</cp:coreProperties>
</file>